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as Anárion\Desktop\Projet Sacred Phoenix\Gameplay\"/>
    </mc:Choice>
  </mc:AlternateContent>
  <xr:revisionPtr revIDLastSave="0" documentId="13_ncr:1_{D30EA832-1F76-419B-94AF-F0B523325CBA}" xr6:coauthVersionLast="43" xr6:coauthVersionMax="43" xr10:uidLastSave="{00000000-0000-0000-0000-000000000000}"/>
  <bookViews>
    <workbookView xWindow="-120" yWindow="-120" windowWidth="29040" windowHeight="17790" activeTab="1" xr2:uid="{2C813C2B-3713-4CE7-8D26-482F1E90A905}"/>
  </bookViews>
  <sheets>
    <sheet name="Feuil1" sheetId="1" r:id="rId1"/>
    <sheet name="Obéissance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Y37" i="2" l="1"/>
  <c r="X37" i="2"/>
  <c r="X38" i="2"/>
  <c r="W37" i="2"/>
  <c r="W38" i="2"/>
  <c r="W39" i="2"/>
  <c r="V37" i="2"/>
  <c r="V38" i="2"/>
  <c r="V39" i="2"/>
  <c r="V40" i="2"/>
  <c r="U37" i="2"/>
  <c r="I51" i="2" s="1"/>
  <c r="U38" i="2"/>
  <c r="U39" i="2"/>
  <c r="U40" i="2"/>
  <c r="U41" i="2"/>
  <c r="I55" i="2" s="1"/>
  <c r="T37" i="2"/>
  <c r="H51" i="2" s="1"/>
  <c r="T38" i="2"/>
  <c r="T39" i="2"/>
  <c r="T40" i="2"/>
  <c r="T41" i="2"/>
  <c r="T42" i="2"/>
  <c r="S37" i="2"/>
  <c r="S38" i="2"/>
  <c r="S39" i="2"/>
  <c r="S40" i="2"/>
  <c r="S41" i="2"/>
  <c r="S42" i="2"/>
  <c r="S43" i="2"/>
  <c r="S36" i="2"/>
  <c r="T36" i="2"/>
  <c r="U36" i="2"/>
  <c r="V36" i="2"/>
  <c r="W36" i="2"/>
  <c r="X36" i="2"/>
  <c r="Y36" i="2"/>
  <c r="Z36" i="2"/>
  <c r="R44" i="2"/>
  <c r="Q44" i="2"/>
  <c r="R43" i="2"/>
  <c r="Q43" i="2"/>
  <c r="R42" i="2"/>
  <c r="Q42" i="2"/>
  <c r="R41" i="2"/>
  <c r="Q41" i="2"/>
  <c r="R40" i="2"/>
  <c r="Q40" i="2"/>
  <c r="R39" i="2"/>
  <c r="Q39" i="2"/>
  <c r="R38" i="2"/>
  <c r="Q38" i="2"/>
  <c r="R37" i="2"/>
  <c r="Q37" i="2"/>
  <c r="R36" i="2"/>
  <c r="Q36" i="2"/>
  <c r="Y9" i="2"/>
  <c r="X9" i="2"/>
  <c r="X10" i="2"/>
  <c r="L24" i="2" s="1"/>
  <c r="X24" i="2" s="1"/>
  <c r="W9" i="2"/>
  <c r="K23" i="2" s="1"/>
  <c r="W10" i="2"/>
  <c r="W11" i="2"/>
  <c r="V9" i="2"/>
  <c r="V10" i="2"/>
  <c r="V11" i="2"/>
  <c r="V12" i="2"/>
  <c r="U9" i="2"/>
  <c r="U23" i="2" s="1"/>
  <c r="U10" i="2"/>
  <c r="I24" i="2" s="1"/>
  <c r="U11" i="2"/>
  <c r="U12" i="2"/>
  <c r="I26" i="2" s="1"/>
  <c r="U26" i="2" s="1"/>
  <c r="U13" i="2"/>
  <c r="U27" i="2" s="1"/>
  <c r="T9" i="2"/>
  <c r="T10" i="2"/>
  <c r="T11" i="2"/>
  <c r="T25" i="2" s="1"/>
  <c r="T12" i="2"/>
  <c r="T26" i="2" s="1"/>
  <c r="T13" i="2"/>
  <c r="T14" i="2"/>
  <c r="S9" i="2"/>
  <c r="S10" i="2"/>
  <c r="S11" i="2"/>
  <c r="S12" i="2"/>
  <c r="S13" i="2"/>
  <c r="S14" i="2"/>
  <c r="S28" i="2" s="1"/>
  <c r="S15" i="2"/>
  <c r="G29" i="2" s="1"/>
  <c r="R9" i="2"/>
  <c r="R10" i="2"/>
  <c r="F24" i="2" s="1"/>
  <c r="R24" i="2" s="1"/>
  <c r="R11" i="2"/>
  <c r="R12" i="2"/>
  <c r="R13" i="2"/>
  <c r="R14" i="2"/>
  <c r="R15" i="2"/>
  <c r="R29" i="2" s="1"/>
  <c r="R16" i="2"/>
  <c r="F30" i="2" s="1"/>
  <c r="Q9" i="2"/>
  <c r="E23" i="2" s="1"/>
  <c r="Q23" i="2" s="1"/>
  <c r="Q10" i="2"/>
  <c r="Q11" i="2"/>
  <c r="E25" i="2" s="1"/>
  <c r="Q25" i="2" s="1"/>
  <c r="Q12" i="2"/>
  <c r="Q13" i="2"/>
  <c r="Q14" i="2"/>
  <c r="Q15" i="2"/>
  <c r="Q16" i="2"/>
  <c r="R8" i="2"/>
  <c r="R22" i="2" s="1"/>
  <c r="S8" i="2"/>
  <c r="T8" i="2"/>
  <c r="U8" i="2"/>
  <c r="V8" i="2"/>
  <c r="W8" i="2"/>
  <c r="X8" i="2"/>
  <c r="Y8" i="2"/>
  <c r="M22" i="2" s="1"/>
  <c r="Z8" i="2"/>
  <c r="Z22" i="2" s="1"/>
  <c r="Q8" i="2"/>
  <c r="E22" i="2"/>
  <c r="Q22" i="2" s="1"/>
  <c r="F37" i="2"/>
  <c r="G37" i="2"/>
  <c r="H37" i="2"/>
  <c r="I37" i="2"/>
  <c r="J37" i="2"/>
  <c r="K37" i="2"/>
  <c r="L37" i="2"/>
  <c r="M37" i="2"/>
  <c r="F38" i="2"/>
  <c r="G38" i="2"/>
  <c r="H38" i="2"/>
  <c r="I38" i="2"/>
  <c r="J38" i="2"/>
  <c r="K38" i="2"/>
  <c r="K52" i="2" s="1"/>
  <c r="L38" i="2"/>
  <c r="F39" i="2"/>
  <c r="G39" i="2"/>
  <c r="H39" i="2"/>
  <c r="I39" i="2"/>
  <c r="I53" i="2" s="1"/>
  <c r="J39" i="2"/>
  <c r="K39" i="2"/>
  <c r="K53" i="2" s="1"/>
  <c r="F40" i="2"/>
  <c r="G40" i="2"/>
  <c r="H40" i="2"/>
  <c r="I40" i="2"/>
  <c r="J40" i="2"/>
  <c r="F41" i="2"/>
  <c r="G41" i="2"/>
  <c r="H41" i="2"/>
  <c r="I41" i="2"/>
  <c r="F42" i="2"/>
  <c r="G42" i="2"/>
  <c r="G56" i="2" s="1"/>
  <c r="H42" i="2"/>
  <c r="F43" i="2"/>
  <c r="G43" i="2"/>
  <c r="F44" i="2"/>
  <c r="E44" i="2"/>
  <c r="E43" i="2"/>
  <c r="E42" i="2"/>
  <c r="E41" i="2"/>
  <c r="E40" i="2"/>
  <c r="E39" i="2"/>
  <c r="E38" i="2"/>
  <c r="E37" i="2"/>
  <c r="F36" i="2"/>
  <c r="G36" i="2"/>
  <c r="H36" i="2"/>
  <c r="I36" i="2"/>
  <c r="J36" i="2"/>
  <c r="K36" i="2"/>
  <c r="L36" i="2"/>
  <c r="L50" i="2" s="1"/>
  <c r="M36" i="2"/>
  <c r="N36" i="2"/>
  <c r="E36" i="2"/>
  <c r="H56" i="2"/>
  <c r="F56" i="2"/>
  <c r="G55" i="2"/>
  <c r="F55" i="2"/>
  <c r="J53" i="2"/>
  <c r="H52" i="2"/>
  <c r="L51" i="2"/>
  <c r="M50" i="2"/>
  <c r="E50" i="2"/>
  <c r="Q50" i="2" s="1"/>
  <c r="G50" i="2"/>
  <c r="Y23" i="2"/>
  <c r="X23" i="2"/>
  <c r="W25" i="2"/>
  <c r="V23" i="2"/>
  <c r="V24" i="2"/>
  <c r="U25" i="2"/>
  <c r="T23" i="2"/>
  <c r="T27" i="2"/>
  <c r="T28" i="2"/>
  <c r="S23" i="2"/>
  <c r="S24" i="2"/>
  <c r="R23" i="2"/>
  <c r="R28" i="2"/>
  <c r="S22" i="2"/>
  <c r="T22" i="2"/>
  <c r="F23" i="2"/>
  <c r="G23" i="2"/>
  <c r="H23" i="2"/>
  <c r="I23" i="2"/>
  <c r="J23" i="2"/>
  <c r="L23" i="2"/>
  <c r="M23" i="2"/>
  <c r="G24" i="2"/>
  <c r="H24" i="2"/>
  <c r="T24" i="2" s="1"/>
  <c r="J24" i="2"/>
  <c r="K24" i="2"/>
  <c r="W24" i="2" s="1"/>
  <c r="F25" i="2"/>
  <c r="R25" i="2" s="1"/>
  <c r="G25" i="2"/>
  <c r="S25" i="2" s="1"/>
  <c r="H25" i="2"/>
  <c r="I25" i="2"/>
  <c r="J25" i="2"/>
  <c r="V25" i="2" s="1"/>
  <c r="K25" i="2"/>
  <c r="G26" i="2"/>
  <c r="S26" i="2" s="1"/>
  <c r="H26" i="2"/>
  <c r="J26" i="2"/>
  <c r="V26" i="2" s="1"/>
  <c r="F27" i="2"/>
  <c r="R27" i="2" s="1"/>
  <c r="G27" i="2"/>
  <c r="S27" i="2" s="1"/>
  <c r="H27" i="2"/>
  <c r="I27" i="2"/>
  <c r="F28" i="2"/>
  <c r="G28" i="2"/>
  <c r="H28" i="2"/>
  <c r="F29" i="2"/>
  <c r="E29" i="2"/>
  <c r="Q29" i="2" s="1"/>
  <c r="E28" i="2"/>
  <c r="Q28" i="2" s="1"/>
  <c r="E27" i="2"/>
  <c r="Q27" i="2" s="1"/>
  <c r="E26" i="2"/>
  <c r="Q26" i="2" s="1"/>
  <c r="E24" i="2"/>
  <c r="Q24" i="2" s="1"/>
  <c r="F22" i="2"/>
  <c r="G22" i="2"/>
  <c r="H22" i="2"/>
  <c r="J22" i="2"/>
  <c r="V22" i="2" s="1"/>
  <c r="K22" i="2"/>
  <c r="W22" i="2" s="1"/>
  <c r="L22" i="2"/>
  <c r="X22" i="2" s="1"/>
  <c r="N22" i="2"/>
  <c r="F9" i="2"/>
  <c r="G9" i="2"/>
  <c r="H9" i="2"/>
  <c r="I9" i="2"/>
  <c r="J9" i="2"/>
  <c r="K9" i="2"/>
  <c r="L9" i="2"/>
  <c r="M9" i="2"/>
  <c r="F10" i="2"/>
  <c r="G10" i="2"/>
  <c r="H10" i="2"/>
  <c r="I10" i="2"/>
  <c r="J10" i="2"/>
  <c r="K10" i="2"/>
  <c r="L10" i="2"/>
  <c r="F11" i="2"/>
  <c r="G11" i="2"/>
  <c r="H11" i="2"/>
  <c r="I11" i="2"/>
  <c r="J11" i="2"/>
  <c r="K11" i="2"/>
  <c r="F12" i="2"/>
  <c r="G12" i="2"/>
  <c r="H12" i="2"/>
  <c r="I12" i="2"/>
  <c r="J12" i="2"/>
  <c r="F13" i="2"/>
  <c r="G13" i="2"/>
  <c r="H13" i="2"/>
  <c r="I13" i="2"/>
  <c r="F14" i="2"/>
  <c r="G14" i="2"/>
  <c r="H14" i="2"/>
  <c r="F15" i="2"/>
  <c r="G15" i="2"/>
  <c r="F16" i="2"/>
  <c r="E16" i="2"/>
  <c r="E15" i="2"/>
  <c r="E14" i="2"/>
  <c r="E13" i="2"/>
  <c r="E12" i="2"/>
  <c r="E11" i="2"/>
  <c r="E9" i="2"/>
  <c r="G8" i="2"/>
  <c r="F8" i="2"/>
  <c r="E10" i="2"/>
  <c r="E8" i="2"/>
  <c r="H8" i="2"/>
  <c r="I8" i="2"/>
  <c r="J8" i="2"/>
  <c r="K8" i="2"/>
  <c r="L8" i="2"/>
  <c r="M8" i="2"/>
  <c r="N8" i="2"/>
  <c r="J2" i="2"/>
  <c r="C3" i="2"/>
  <c r="J54" i="2" l="1"/>
  <c r="U51" i="2"/>
  <c r="Y50" i="2"/>
  <c r="W23" i="2"/>
  <c r="U24" i="2"/>
  <c r="S29" i="2"/>
  <c r="F26" i="2"/>
  <c r="R26" i="2" s="1"/>
  <c r="R30" i="2"/>
  <c r="E30" i="2"/>
  <c r="Q30" i="2" s="1"/>
  <c r="I22" i="2"/>
  <c r="U22" i="2" s="1"/>
  <c r="Y22" i="2"/>
  <c r="T51" i="2"/>
  <c r="F54" i="2"/>
  <c r="R54" i="2" s="1"/>
  <c r="G54" i="2"/>
  <c r="S54" i="2" s="1"/>
  <c r="H54" i="2"/>
  <c r="T54" i="2" s="1"/>
  <c r="U55" i="2"/>
  <c r="K50" i="2"/>
  <c r="W50" i="2" s="1"/>
  <c r="G51" i="2"/>
  <c r="S51" i="2" s="1"/>
  <c r="L52" i="2"/>
  <c r="X52" i="2" s="1"/>
  <c r="I54" i="2"/>
  <c r="U54" i="2" s="1"/>
  <c r="F52" i="2"/>
  <c r="R52" i="2" s="1"/>
  <c r="H50" i="2"/>
  <c r="T50" i="2" s="1"/>
  <c r="G53" i="2"/>
  <c r="S53" i="2" s="1"/>
  <c r="F57" i="2"/>
  <c r="R57" i="2" s="1"/>
  <c r="E52" i="2"/>
  <c r="Q52" i="2" s="1"/>
  <c r="F53" i="2"/>
  <c r="R53" i="2" s="1"/>
  <c r="I50" i="2"/>
  <c r="U50" i="2" s="1"/>
  <c r="G57" i="2"/>
  <c r="S57" i="2" s="1"/>
  <c r="U53" i="2"/>
  <c r="E51" i="2"/>
  <c r="Q51" i="2" s="1"/>
  <c r="M51" i="2"/>
  <c r="Y51" i="2" s="1"/>
  <c r="V53" i="2"/>
  <c r="S56" i="2"/>
  <c r="J50" i="2"/>
  <c r="V50" i="2" s="1"/>
  <c r="X50" i="2"/>
  <c r="F51" i="2"/>
  <c r="R51" i="2" s="1"/>
  <c r="W53" i="2"/>
  <c r="T56" i="2"/>
  <c r="K51" i="2"/>
  <c r="J52" i="2"/>
  <c r="R56" i="2"/>
  <c r="G52" i="2"/>
  <c r="S52" i="2" s="1"/>
  <c r="H53" i="2"/>
  <c r="H55" i="2"/>
  <c r="S50" i="2"/>
  <c r="X51" i="2"/>
  <c r="W52" i="2"/>
  <c r="J51" i="2"/>
  <c r="R55" i="2"/>
  <c r="F50" i="2"/>
  <c r="V54" i="2"/>
  <c r="T52" i="2"/>
  <c r="I52" i="2"/>
  <c r="N50" i="2"/>
  <c r="F58" i="2"/>
  <c r="S55" i="2"/>
  <c r="M26" i="1"/>
  <c r="L26" i="1"/>
  <c r="K26" i="1"/>
  <c r="J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  <c r="N1" i="1"/>
  <c r="N26" i="1" s="1"/>
  <c r="V52" i="2" l="1"/>
  <c r="E53" i="2"/>
  <c r="U52" i="2"/>
  <c r="V51" i="2"/>
  <c r="R58" i="2"/>
  <c r="T53" i="2"/>
  <c r="Z50" i="2"/>
  <c r="W51" i="2"/>
  <c r="T55" i="2"/>
  <c r="R50" i="2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C24" i="1"/>
  <c r="D24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5" i="1"/>
  <c r="D3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5" i="1"/>
  <c r="E54" i="2" l="1"/>
  <c r="Q54" i="2"/>
  <c r="Q53" i="2"/>
  <c r="E55" i="2" l="1"/>
  <c r="Q55" i="2" s="1"/>
  <c r="E56" i="2" l="1"/>
  <c r="Q56" i="2" s="1"/>
  <c r="E57" i="2" l="1"/>
  <c r="Q57" i="2" s="1"/>
  <c r="E58" i="2" l="1"/>
  <c r="Q58" i="2" l="1"/>
</calcChain>
</file>

<file path=xl/sharedStrings.xml><?xml version="1.0" encoding="utf-8"?>
<sst xmlns="http://schemas.openxmlformats.org/spreadsheetml/2006/main" count="57" uniqueCount="47">
  <si>
    <t>PV Max</t>
  </si>
  <si>
    <t>PV actuels</t>
  </si>
  <si>
    <t>jeux officiels</t>
  </si>
  <si>
    <t>Coef d'affaiblissement</t>
  </si>
  <si>
    <t>Sacred Phoenix</t>
  </si>
  <si>
    <t>Pivot à 50% PV</t>
  </si>
  <si>
    <t>(Racine carrée négative. OSEF car pas de capture à 0 PV)</t>
  </si>
  <si>
    <t>Niveau</t>
  </si>
  <si>
    <t>Assuré</t>
  </si>
  <si>
    <t>Bizarre</t>
  </si>
  <si>
    <t>Brave</t>
  </si>
  <si>
    <t>Calme</t>
  </si>
  <si>
    <t>Discret</t>
  </si>
  <si>
    <t>Docile</t>
  </si>
  <si>
    <t>Doux</t>
  </si>
  <si>
    <t>Foufou</t>
  </si>
  <si>
    <t>Gentil</t>
  </si>
  <si>
    <t>Hardi</t>
  </si>
  <si>
    <t>Jovial</t>
  </si>
  <si>
    <t>Lâche</t>
  </si>
  <si>
    <t>Malin</t>
  </si>
  <si>
    <t>Malpoli</t>
  </si>
  <si>
    <t>Mauvais</t>
  </si>
  <si>
    <t>Modeste</t>
  </si>
  <si>
    <t>Naïf</t>
  </si>
  <si>
    <t>Pressé</t>
  </si>
  <si>
    <t>Prudent</t>
  </si>
  <si>
    <t>Pudique</t>
  </si>
  <si>
    <t>Relax</t>
  </si>
  <si>
    <t>Rigide</t>
  </si>
  <si>
    <t>Sérieux</t>
  </si>
  <si>
    <t>Solo</t>
  </si>
  <si>
    <t>Timide</t>
  </si>
  <si>
    <t>Total</t>
  </si>
  <si>
    <t>Score de docilité</t>
  </si>
  <si>
    <t>Niveau du Pokémon :</t>
  </si>
  <si>
    <t>Somme :</t>
  </si>
  <si>
    <t>Niveau d'overlevelling (M) :</t>
  </si>
  <si>
    <t>Gen 1</t>
  </si>
  <si>
    <t>Proba de désobéissance</t>
  </si>
  <si>
    <t>Gen 2</t>
  </si>
  <si>
    <t>Proba de faire une autre attaque</t>
  </si>
  <si>
    <t>Proba d'obéissance</t>
  </si>
  <si>
    <t>Proba de ne rien faire</t>
  </si>
  <si>
    <t>Proba de faire une sieste ou de se frapper dans sa folie (l'un ou l'autre à 1/2 chance)</t>
  </si>
  <si>
    <t>GEN 1-2</t>
  </si>
  <si>
    <t>GEN 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</si>
</sst>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9" formatCode="0.0%"/>
  </numFmts>
  <fonts count="3" x14ac:knownFonts="1">
    <font>
      <sz val="11"/>
      <color theme="1"/>
      <name val="Calibri"/>
      <family val="2"/>
      <scheme val="minor"/>
    </font>
    <font>
      <sz val="12"/>
      <color rgb="FF0070C0"/>
      <name val="Times New Roman"/>
      <family val="1"/>
    </font>
    <font>
      <sz val="12"/>
      <color rgb="FF00206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169" fontId="0" fillId="0" borderId="0" xfId="0" applyNumberFormat="1"/>
    <xf numFmtId="16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9254-5603-4E58-B2B7-3AF46DFF8D95}">
  <dimension ref="A1:N30"/>
  <sheetViews>
    <sheetView zoomScaleNormal="100" workbookViewId="0">
      <selection activeCell="L35" sqref="L35"/>
    </sheetView>
  </sheetViews>
  <sheetFormatPr baseColWidth="10" defaultRowHeight="15" x14ac:dyDescent="0.25"/>
  <cols>
    <col min="3" max="3" width="15.42578125" customWidth="1"/>
  </cols>
  <sheetData>
    <row r="1" spans="1:14" ht="16.5" thickBot="1" x14ac:dyDescent="0.3">
      <c r="A1" t="s">
        <v>0</v>
      </c>
      <c r="B1" t="s">
        <v>1</v>
      </c>
      <c r="C1" t="s">
        <v>3</v>
      </c>
      <c r="F1" t="s">
        <v>7</v>
      </c>
      <c r="I1" s="2" t="s">
        <v>8</v>
      </c>
      <c r="J1" s="3">
        <v>0.9</v>
      </c>
      <c r="K1" s="3">
        <v>0.9</v>
      </c>
      <c r="L1" s="3">
        <v>0.8</v>
      </c>
      <c r="M1" s="3">
        <v>1.2</v>
      </c>
      <c r="N1" s="4">
        <f>J1+L1-K1-M1</f>
        <v>-0.3999999999999998</v>
      </c>
    </row>
    <row r="2" spans="1:14" ht="16.5" thickBot="1" x14ac:dyDescent="0.3">
      <c r="C2" t="s">
        <v>4</v>
      </c>
      <c r="D2" t="s">
        <v>2</v>
      </c>
      <c r="F2">
        <v>0</v>
      </c>
      <c r="G2">
        <f>0.1+(72/(F2+50))</f>
        <v>1.54</v>
      </c>
      <c r="I2" s="2" t="s">
        <v>9</v>
      </c>
      <c r="J2" s="3">
        <v>1.1000000000000001</v>
      </c>
      <c r="K2" s="3">
        <v>1.1000000000000001</v>
      </c>
      <c r="L2" s="3">
        <v>1</v>
      </c>
      <c r="M2" s="3">
        <v>0.9</v>
      </c>
      <c r="N2" s="4">
        <f t="shared" ref="N2:N25" si="0">J2+L2-K2-M2</f>
        <v>9.9999999999999978E-2</v>
      </c>
    </row>
    <row r="3" spans="1:14" ht="16.5" thickBot="1" x14ac:dyDescent="0.3">
      <c r="A3">
        <v>100</v>
      </c>
      <c r="B3">
        <v>100</v>
      </c>
      <c r="C3" s="1">
        <f>2-(3.8*(B3-1)/(A3))^0.5</f>
        <v>6.0412414970646422E-2</v>
      </c>
      <c r="D3" s="1">
        <f>1-((2*B3)/(3*A3))</f>
        <v>0.33333333333333337</v>
      </c>
      <c r="F3">
        <v>1</v>
      </c>
      <c r="G3">
        <f>0.1+(72/(F3+50))</f>
        <v>1.5117647058823531</v>
      </c>
      <c r="I3" s="2" t="s">
        <v>10</v>
      </c>
      <c r="J3" s="3">
        <v>1.1000000000000001</v>
      </c>
      <c r="K3" s="3">
        <v>1</v>
      </c>
      <c r="L3" s="3">
        <v>0.8</v>
      </c>
      <c r="M3" s="3">
        <v>1.2</v>
      </c>
      <c r="N3" s="4">
        <f t="shared" si="0"/>
        <v>-0.29999999999999982</v>
      </c>
    </row>
    <row r="4" spans="1:14" ht="16.5" thickBot="1" x14ac:dyDescent="0.3">
      <c r="A4">
        <v>20</v>
      </c>
      <c r="B4">
        <v>20</v>
      </c>
      <c r="C4" s="1">
        <f t="shared" ref="C4:C25" si="1">2-(3.8*(B4-1)/(A4))^0.5</f>
        <v>9.9999999999999867E-2</v>
      </c>
      <c r="D4" s="1">
        <f t="shared" ref="D4:D25" si="2">1-((2*B4)/(3*A4))</f>
        <v>0.33333333333333337</v>
      </c>
      <c r="F4">
        <v>2</v>
      </c>
      <c r="G4">
        <f t="shared" ref="G4:G30" si="3">0.1+(72/(F4+50))</f>
        <v>1.4846153846153847</v>
      </c>
      <c r="I4" s="2" t="s">
        <v>11</v>
      </c>
      <c r="J4" s="3">
        <v>1</v>
      </c>
      <c r="K4" s="3">
        <v>0.8</v>
      </c>
      <c r="L4" s="3">
        <v>0.8</v>
      </c>
      <c r="M4" s="3">
        <v>1.1000000000000001</v>
      </c>
      <c r="N4" s="4">
        <f t="shared" si="0"/>
        <v>-0.10000000000000009</v>
      </c>
    </row>
    <row r="5" spans="1:14" ht="16.5" thickBot="1" x14ac:dyDescent="0.3">
      <c r="A5">
        <v>20</v>
      </c>
      <c r="B5">
        <v>19</v>
      </c>
      <c r="C5" s="1">
        <f t="shared" si="1"/>
        <v>0.15067579910930728</v>
      </c>
      <c r="D5" s="1">
        <f t="shared" si="2"/>
        <v>0.3666666666666667</v>
      </c>
      <c r="F5">
        <v>3</v>
      </c>
      <c r="G5">
        <f t="shared" si="3"/>
        <v>1.4584905660377359</v>
      </c>
      <c r="I5" s="2" t="s">
        <v>12</v>
      </c>
      <c r="J5" s="3">
        <v>0.8</v>
      </c>
      <c r="K5" s="3">
        <v>1</v>
      </c>
      <c r="L5" s="3">
        <v>1.2</v>
      </c>
      <c r="M5" s="3">
        <v>0.8</v>
      </c>
      <c r="N5" s="4">
        <f t="shared" si="0"/>
        <v>0.19999999999999996</v>
      </c>
    </row>
    <row r="6" spans="1:14" ht="16.5" thickBot="1" x14ac:dyDescent="0.3">
      <c r="A6">
        <v>20</v>
      </c>
      <c r="B6">
        <v>18</v>
      </c>
      <c r="C6" s="1">
        <f t="shared" si="1"/>
        <v>0.20277992443885728</v>
      </c>
      <c r="D6" s="1">
        <f t="shared" si="2"/>
        <v>0.4</v>
      </c>
      <c r="F6">
        <v>4</v>
      </c>
      <c r="G6">
        <f t="shared" si="3"/>
        <v>1.4333333333333333</v>
      </c>
      <c r="I6" s="2" t="s">
        <v>13</v>
      </c>
      <c r="J6" s="3">
        <v>1.2</v>
      </c>
      <c r="K6" s="3">
        <v>0.9</v>
      </c>
      <c r="L6" s="3">
        <v>1.2</v>
      </c>
      <c r="M6" s="3">
        <v>0.8</v>
      </c>
      <c r="N6" s="4">
        <f t="shared" si="0"/>
        <v>0.7</v>
      </c>
    </row>
    <row r="7" spans="1:14" ht="16.5" thickBot="1" x14ac:dyDescent="0.3">
      <c r="A7">
        <v>20</v>
      </c>
      <c r="B7">
        <v>17</v>
      </c>
      <c r="C7" s="1">
        <f t="shared" si="1"/>
        <v>0.25644042258373068</v>
      </c>
      <c r="D7" s="1">
        <f t="shared" si="2"/>
        <v>0.43333333333333335</v>
      </c>
      <c r="F7">
        <v>5</v>
      </c>
      <c r="G7">
        <f t="shared" si="3"/>
        <v>1.4090909090909092</v>
      </c>
      <c r="I7" s="2" t="s">
        <v>14</v>
      </c>
      <c r="J7" s="3">
        <v>1.2</v>
      </c>
      <c r="K7" s="3">
        <v>0.8</v>
      </c>
      <c r="L7" s="3">
        <v>1.1000000000000001</v>
      </c>
      <c r="M7" s="3">
        <v>1</v>
      </c>
      <c r="N7" s="4">
        <f t="shared" si="0"/>
        <v>0.49999999999999978</v>
      </c>
    </row>
    <row r="8" spans="1:14" ht="16.5" thickBot="1" x14ac:dyDescent="0.3">
      <c r="A8">
        <v>20</v>
      </c>
      <c r="B8">
        <v>16</v>
      </c>
      <c r="C8" s="1">
        <f t="shared" si="1"/>
        <v>0.31180569838658667</v>
      </c>
      <c r="D8" s="1">
        <f t="shared" si="2"/>
        <v>0.46666666666666667</v>
      </c>
      <c r="F8">
        <v>6</v>
      </c>
      <c r="G8">
        <f t="shared" si="3"/>
        <v>1.3857142857142859</v>
      </c>
      <c r="I8" s="2" t="s">
        <v>15</v>
      </c>
      <c r="J8" s="3">
        <v>1.2</v>
      </c>
      <c r="K8" s="3">
        <v>1.2</v>
      </c>
      <c r="L8" s="3">
        <v>1.2</v>
      </c>
      <c r="M8" s="3">
        <v>1.2</v>
      </c>
      <c r="N8" s="4">
        <f t="shared" si="0"/>
        <v>0</v>
      </c>
    </row>
    <row r="9" spans="1:14" ht="16.5" thickBot="1" x14ac:dyDescent="0.3">
      <c r="A9">
        <v>20</v>
      </c>
      <c r="B9">
        <v>15</v>
      </c>
      <c r="C9" s="1">
        <f t="shared" si="1"/>
        <v>0.36904935696999108</v>
      </c>
      <c r="D9" s="1">
        <f t="shared" si="2"/>
        <v>0.5</v>
      </c>
      <c r="F9">
        <v>7</v>
      </c>
      <c r="G9">
        <f t="shared" si="3"/>
        <v>1.3631578947368421</v>
      </c>
      <c r="I9" s="2" t="s">
        <v>16</v>
      </c>
      <c r="J9" s="3">
        <v>1.2</v>
      </c>
      <c r="K9" s="3">
        <v>0.8</v>
      </c>
      <c r="L9" s="3">
        <v>1.2</v>
      </c>
      <c r="M9" s="3">
        <v>0.8</v>
      </c>
      <c r="N9" s="4">
        <f t="shared" si="0"/>
        <v>0.79999999999999982</v>
      </c>
    </row>
    <row r="10" spans="1:14" ht="16.5" thickBot="1" x14ac:dyDescent="0.3">
      <c r="A10">
        <v>20</v>
      </c>
      <c r="B10">
        <v>14</v>
      </c>
      <c r="C10" s="1">
        <f t="shared" si="1"/>
        <v>0.42837663544982907</v>
      </c>
      <c r="D10" s="1">
        <f t="shared" si="2"/>
        <v>0.53333333333333333</v>
      </c>
      <c r="F10">
        <v>8</v>
      </c>
      <c r="G10">
        <f t="shared" si="3"/>
        <v>1.3413793103448277</v>
      </c>
      <c r="I10" s="2" t="s">
        <v>17</v>
      </c>
      <c r="J10" s="3">
        <v>1.1000000000000001</v>
      </c>
      <c r="K10" s="3">
        <v>1</v>
      </c>
      <c r="L10" s="3">
        <v>0.8</v>
      </c>
      <c r="M10" s="3">
        <v>1.2</v>
      </c>
      <c r="N10" s="4">
        <f t="shared" si="0"/>
        <v>-0.29999999999999982</v>
      </c>
    </row>
    <row r="11" spans="1:14" ht="16.5" thickBot="1" x14ac:dyDescent="0.3">
      <c r="A11">
        <v>20</v>
      </c>
      <c r="B11">
        <v>13</v>
      </c>
      <c r="C11" s="1">
        <f t="shared" si="1"/>
        <v>0.49003311294585017</v>
      </c>
      <c r="D11" s="1">
        <f t="shared" si="2"/>
        <v>0.56666666666666665</v>
      </c>
      <c r="F11">
        <v>9</v>
      </c>
      <c r="G11">
        <f t="shared" si="3"/>
        <v>1.3203389830508476</v>
      </c>
      <c r="I11" s="2" t="s">
        <v>18</v>
      </c>
      <c r="J11" s="3">
        <v>1.2</v>
      </c>
      <c r="K11" s="3">
        <v>0.9</v>
      </c>
      <c r="L11" s="3">
        <v>0.9</v>
      </c>
      <c r="M11" s="3">
        <v>1</v>
      </c>
      <c r="N11" s="4">
        <f t="shared" si="0"/>
        <v>0.20000000000000018</v>
      </c>
    </row>
    <row r="12" spans="1:14" ht="16.5" thickBot="1" x14ac:dyDescent="0.3">
      <c r="A12">
        <v>20</v>
      </c>
      <c r="B12">
        <v>12</v>
      </c>
      <c r="C12" s="1">
        <f t="shared" si="1"/>
        <v>0.55431677051990391</v>
      </c>
      <c r="D12" s="1">
        <f t="shared" si="2"/>
        <v>0.6</v>
      </c>
      <c r="F12">
        <v>10</v>
      </c>
      <c r="G12">
        <f t="shared" si="3"/>
        <v>1.3</v>
      </c>
      <c r="I12" s="2" t="s">
        <v>19</v>
      </c>
      <c r="J12" s="3">
        <v>1</v>
      </c>
      <c r="K12" s="3">
        <v>1.2</v>
      </c>
      <c r="L12" s="3">
        <v>1.2</v>
      </c>
      <c r="M12" s="3">
        <v>0.8</v>
      </c>
      <c r="N12" s="4">
        <f t="shared" si="0"/>
        <v>0.20000000000000018</v>
      </c>
    </row>
    <row r="13" spans="1:14" ht="16.5" thickBot="1" x14ac:dyDescent="0.3">
      <c r="A13">
        <v>20</v>
      </c>
      <c r="B13">
        <v>11</v>
      </c>
      <c r="C13" s="1">
        <f t="shared" si="1"/>
        <v>0.62159512479097789</v>
      </c>
      <c r="D13" s="1">
        <f t="shared" si="2"/>
        <v>0.6333333333333333</v>
      </c>
      <c r="F13">
        <v>15</v>
      </c>
      <c r="G13">
        <f t="shared" si="3"/>
        <v>1.2076923076923078</v>
      </c>
      <c r="I13" s="2" t="s">
        <v>20</v>
      </c>
      <c r="J13" s="3">
        <v>1</v>
      </c>
      <c r="K13" s="3">
        <v>1</v>
      </c>
      <c r="L13" s="3">
        <v>0.8</v>
      </c>
      <c r="M13" s="3">
        <v>1</v>
      </c>
      <c r="N13" s="4">
        <f t="shared" si="0"/>
        <v>-0.19999999999999996</v>
      </c>
    </row>
    <row r="14" spans="1:14" ht="16.5" thickBot="1" x14ac:dyDescent="0.3">
      <c r="A14">
        <v>20</v>
      </c>
      <c r="B14">
        <v>10</v>
      </c>
      <c r="C14" s="1">
        <f t="shared" si="1"/>
        <v>0.69233031693779812</v>
      </c>
      <c r="D14" s="1">
        <f t="shared" si="2"/>
        <v>0.66666666666666674</v>
      </c>
      <c r="E14" t="s">
        <v>5</v>
      </c>
      <c r="F14">
        <v>20</v>
      </c>
      <c r="G14">
        <f t="shared" si="3"/>
        <v>1.1285714285714286</v>
      </c>
      <c r="I14" s="2" t="s">
        <v>21</v>
      </c>
      <c r="J14" s="3">
        <v>0.8</v>
      </c>
      <c r="K14" s="3">
        <v>1.2</v>
      </c>
      <c r="L14" s="3">
        <v>0.9</v>
      </c>
      <c r="M14" s="3">
        <v>1</v>
      </c>
      <c r="N14" s="4">
        <f t="shared" si="0"/>
        <v>-0.49999999999999978</v>
      </c>
    </row>
    <row r="15" spans="1:14" ht="16.5" thickBot="1" x14ac:dyDescent="0.3">
      <c r="A15">
        <v>20</v>
      </c>
      <c r="B15">
        <v>9</v>
      </c>
      <c r="C15" s="1">
        <f t="shared" si="1"/>
        <v>0.76711719940620471</v>
      </c>
      <c r="D15" s="1">
        <f t="shared" si="2"/>
        <v>0.7</v>
      </c>
      <c r="F15">
        <v>25</v>
      </c>
      <c r="G15">
        <f t="shared" si="3"/>
        <v>1.06</v>
      </c>
      <c r="I15" s="2" t="s">
        <v>22</v>
      </c>
      <c r="J15" s="3">
        <v>0.8</v>
      </c>
      <c r="K15" s="3">
        <v>1.2</v>
      </c>
      <c r="L15" s="3">
        <v>0.8</v>
      </c>
      <c r="M15" s="3">
        <v>1.2</v>
      </c>
      <c r="N15" s="4">
        <f t="shared" si="0"/>
        <v>-0.79999999999999982</v>
      </c>
    </row>
    <row r="16" spans="1:14" ht="16.5" thickBot="1" x14ac:dyDescent="0.3">
      <c r="A16">
        <v>20</v>
      </c>
      <c r="B16">
        <v>8</v>
      </c>
      <c r="C16" s="1">
        <f t="shared" si="1"/>
        <v>0.84674374053292056</v>
      </c>
      <c r="D16" s="1">
        <f t="shared" si="2"/>
        <v>0.73333333333333339</v>
      </c>
      <c r="F16">
        <v>30</v>
      </c>
      <c r="G16">
        <f t="shared" si="3"/>
        <v>1</v>
      </c>
      <c r="I16" s="2" t="s">
        <v>23</v>
      </c>
      <c r="J16" s="3">
        <v>0.9</v>
      </c>
      <c r="K16" s="3">
        <v>0.9</v>
      </c>
      <c r="L16" s="3">
        <v>1.2</v>
      </c>
      <c r="M16" s="3">
        <v>1</v>
      </c>
      <c r="N16" s="4">
        <f t="shared" si="0"/>
        <v>0.20000000000000018</v>
      </c>
    </row>
    <row r="17" spans="1:14" ht="16.5" thickBot="1" x14ac:dyDescent="0.3">
      <c r="A17">
        <v>20</v>
      </c>
      <c r="B17">
        <v>7</v>
      </c>
      <c r="C17" s="1">
        <f t="shared" si="1"/>
        <v>0.93229217479686888</v>
      </c>
      <c r="D17" s="1">
        <f t="shared" si="2"/>
        <v>0.76666666666666661</v>
      </c>
      <c r="F17">
        <v>35</v>
      </c>
      <c r="G17">
        <f t="shared" si="3"/>
        <v>0.94705882352941173</v>
      </c>
      <c r="I17" s="2" t="s">
        <v>24</v>
      </c>
      <c r="J17" s="3">
        <v>1.2</v>
      </c>
      <c r="K17" s="3">
        <v>1.2</v>
      </c>
      <c r="L17" s="3">
        <v>1.2</v>
      </c>
      <c r="M17" s="3">
        <v>1.2</v>
      </c>
      <c r="N17" s="4">
        <f t="shared" si="0"/>
        <v>0</v>
      </c>
    </row>
    <row r="18" spans="1:14" ht="16.5" thickBot="1" x14ac:dyDescent="0.3">
      <c r="A18">
        <v>20</v>
      </c>
      <c r="B18">
        <v>6</v>
      </c>
      <c r="C18" s="1">
        <f t="shared" si="1"/>
        <v>1.0253205655191038</v>
      </c>
      <c r="D18" s="1">
        <f t="shared" si="2"/>
        <v>0.8</v>
      </c>
      <c r="F18">
        <v>40</v>
      </c>
      <c r="G18">
        <f t="shared" si="3"/>
        <v>0.9</v>
      </c>
      <c r="I18" s="2" t="s">
        <v>25</v>
      </c>
      <c r="J18" s="3">
        <v>1.2</v>
      </c>
      <c r="K18" s="3">
        <v>1.1000000000000001</v>
      </c>
      <c r="L18" s="3">
        <v>1.1000000000000001</v>
      </c>
      <c r="M18" s="3">
        <v>1</v>
      </c>
      <c r="N18" s="4">
        <f t="shared" si="0"/>
        <v>0.19999999999999973</v>
      </c>
    </row>
    <row r="19" spans="1:14" ht="16.5" thickBot="1" x14ac:dyDescent="0.3">
      <c r="A19">
        <v>20</v>
      </c>
      <c r="B19">
        <v>5</v>
      </c>
      <c r="C19" s="1">
        <f t="shared" si="1"/>
        <v>1.1282202112918653</v>
      </c>
      <c r="D19" s="1">
        <f t="shared" si="2"/>
        <v>0.83333333333333337</v>
      </c>
      <c r="F19">
        <v>45</v>
      </c>
      <c r="G19">
        <f t="shared" si="3"/>
        <v>0.85789473684210527</v>
      </c>
      <c r="I19" s="2" t="s">
        <v>26</v>
      </c>
      <c r="J19" s="3">
        <v>0.8</v>
      </c>
      <c r="K19" s="3">
        <v>1</v>
      </c>
      <c r="L19" s="3">
        <v>1.2</v>
      </c>
      <c r="M19" s="3">
        <v>1</v>
      </c>
      <c r="N19" s="4">
        <f t="shared" si="0"/>
        <v>0</v>
      </c>
    </row>
    <row r="20" spans="1:14" ht="16.5" thickBot="1" x14ac:dyDescent="0.3">
      <c r="A20">
        <v>20</v>
      </c>
      <c r="B20">
        <v>4</v>
      </c>
      <c r="C20" s="1">
        <f t="shared" si="1"/>
        <v>1.2450165564729252</v>
      </c>
      <c r="D20" s="1">
        <f t="shared" si="2"/>
        <v>0.8666666666666667</v>
      </c>
      <c r="F20">
        <v>50</v>
      </c>
      <c r="G20">
        <f t="shared" si="3"/>
        <v>0.82</v>
      </c>
      <c r="I20" s="2" t="s">
        <v>27</v>
      </c>
      <c r="J20" s="3">
        <v>0.8</v>
      </c>
      <c r="K20" s="3">
        <v>0.8</v>
      </c>
      <c r="L20" s="3">
        <v>0.8</v>
      </c>
      <c r="M20" s="3">
        <v>0.8</v>
      </c>
      <c r="N20" s="4">
        <f t="shared" si="0"/>
        <v>0</v>
      </c>
    </row>
    <row r="21" spans="1:14" ht="16.5" thickBot="1" x14ac:dyDescent="0.3">
      <c r="A21">
        <v>20</v>
      </c>
      <c r="B21">
        <v>3</v>
      </c>
      <c r="C21" s="1">
        <f t="shared" si="1"/>
        <v>1.3835585997031024</v>
      </c>
      <c r="D21" s="1">
        <f t="shared" si="2"/>
        <v>0.9</v>
      </c>
      <c r="F21">
        <v>55</v>
      </c>
      <c r="G21">
        <f t="shared" si="3"/>
        <v>0.7857142857142857</v>
      </c>
      <c r="I21" s="2" t="s">
        <v>28</v>
      </c>
      <c r="J21" s="3">
        <v>1</v>
      </c>
      <c r="K21" s="3">
        <v>0.9</v>
      </c>
      <c r="L21" s="3">
        <v>0.8</v>
      </c>
      <c r="M21" s="3">
        <v>1</v>
      </c>
      <c r="N21" s="4">
        <f t="shared" si="0"/>
        <v>-9.9999999999999978E-2</v>
      </c>
    </row>
    <row r="22" spans="1:14" ht="16.5" thickBot="1" x14ac:dyDescent="0.3">
      <c r="A22">
        <v>20</v>
      </c>
      <c r="B22">
        <v>2</v>
      </c>
      <c r="C22" s="1">
        <f t="shared" si="1"/>
        <v>1.5641101056459328</v>
      </c>
      <c r="D22" s="1">
        <f t="shared" si="2"/>
        <v>0.93333333333333335</v>
      </c>
      <c r="F22">
        <v>60</v>
      </c>
      <c r="G22">
        <f t="shared" si="3"/>
        <v>0.75454545454545452</v>
      </c>
      <c r="I22" s="2" t="s">
        <v>29</v>
      </c>
      <c r="J22" s="3">
        <v>0.9</v>
      </c>
      <c r="K22" s="3">
        <v>1.1000000000000001</v>
      </c>
      <c r="L22" s="3">
        <v>0.8</v>
      </c>
      <c r="M22" s="3">
        <v>1</v>
      </c>
      <c r="N22" s="4">
        <f t="shared" si="0"/>
        <v>-0.39999999999999991</v>
      </c>
    </row>
    <row r="23" spans="1:14" ht="16.5" thickBot="1" x14ac:dyDescent="0.3">
      <c r="A23">
        <v>20</v>
      </c>
      <c r="B23">
        <v>1</v>
      </c>
      <c r="C23" s="1">
        <f t="shared" si="1"/>
        <v>2</v>
      </c>
      <c r="D23" s="1">
        <f t="shared" si="2"/>
        <v>0.96666666666666667</v>
      </c>
      <c r="F23">
        <v>65</v>
      </c>
      <c r="G23">
        <f t="shared" si="3"/>
        <v>0.72608695652173916</v>
      </c>
      <c r="I23" s="2" t="s">
        <v>30</v>
      </c>
      <c r="J23" s="3">
        <v>1</v>
      </c>
      <c r="K23" s="3">
        <v>1</v>
      </c>
      <c r="L23" s="3">
        <v>1</v>
      </c>
      <c r="M23" s="3">
        <v>1</v>
      </c>
      <c r="N23" s="4">
        <f t="shared" si="0"/>
        <v>0</v>
      </c>
    </row>
    <row r="24" spans="1:14" ht="16.5" thickBot="1" x14ac:dyDescent="0.3">
      <c r="A24">
        <v>100</v>
      </c>
      <c r="B24">
        <v>1</v>
      </c>
      <c r="C24" s="1">
        <f t="shared" si="1"/>
        <v>2</v>
      </c>
      <c r="D24" s="1">
        <f t="shared" si="2"/>
        <v>0.99333333333333329</v>
      </c>
      <c r="F24">
        <v>70</v>
      </c>
      <c r="G24">
        <f t="shared" si="3"/>
        <v>0.7</v>
      </c>
      <c r="I24" s="2" t="s">
        <v>31</v>
      </c>
      <c r="J24" s="3">
        <v>0.8</v>
      </c>
      <c r="K24" s="3">
        <v>1</v>
      </c>
      <c r="L24" s="3">
        <v>1</v>
      </c>
      <c r="M24" s="3">
        <v>1</v>
      </c>
      <c r="N24" s="4">
        <f t="shared" si="0"/>
        <v>-0.19999999999999996</v>
      </c>
    </row>
    <row r="25" spans="1:14" ht="16.5" thickBot="1" x14ac:dyDescent="0.3">
      <c r="A25">
        <v>20</v>
      </c>
      <c r="B25">
        <v>0</v>
      </c>
      <c r="C25" t="e">
        <f t="shared" si="1"/>
        <v>#NUM!</v>
      </c>
      <c r="D25" s="1">
        <f t="shared" si="2"/>
        <v>1</v>
      </c>
      <c r="F25">
        <v>75</v>
      </c>
      <c r="G25">
        <f t="shared" si="3"/>
        <v>0.67599999999999993</v>
      </c>
      <c r="I25" s="2" t="s">
        <v>32</v>
      </c>
      <c r="J25" s="3">
        <v>0.8</v>
      </c>
      <c r="K25" s="3">
        <v>1</v>
      </c>
      <c r="L25" s="3">
        <v>1.2</v>
      </c>
      <c r="M25" s="3">
        <v>0.8</v>
      </c>
      <c r="N25" s="4">
        <f t="shared" si="0"/>
        <v>0.19999999999999996</v>
      </c>
    </row>
    <row r="26" spans="1:14" ht="15.75" x14ac:dyDescent="0.25">
      <c r="B26" t="s">
        <v>6</v>
      </c>
      <c r="F26">
        <v>80</v>
      </c>
      <c r="G26">
        <f t="shared" si="3"/>
        <v>0.65384615384615385</v>
      </c>
      <c r="I26" s="5" t="s">
        <v>33</v>
      </c>
      <c r="J26">
        <f>SUM(J1:J25)</f>
        <v>25</v>
      </c>
      <c r="K26">
        <f t="shared" ref="K26:N26" si="4">SUM(K1:K25)</f>
        <v>25</v>
      </c>
      <c r="L26">
        <f t="shared" si="4"/>
        <v>25.000000000000004</v>
      </c>
      <c r="M26">
        <f t="shared" si="4"/>
        <v>25</v>
      </c>
      <c r="N26" s="4">
        <f t="shared" si="4"/>
        <v>7.7715611723760958E-16</v>
      </c>
    </row>
    <row r="27" spans="1:14" x14ac:dyDescent="0.25">
      <c r="F27">
        <v>85</v>
      </c>
      <c r="G27">
        <f t="shared" si="3"/>
        <v>0.6333333333333333</v>
      </c>
      <c r="N27" t="s">
        <v>34</v>
      </c>
    </row>
    <row r="28" spans="1:14" x14ac:dyDescent="0.25">
      <c r="F28">
        <v>90</v>
      </c>
      <c r="G28">
        <f t="shared" si="3"/>
        <v>0.61428571428571421</v>
      </c>
    </row>
    <row r="29" spans="1:14" x14ac:dyDescent="0.25">
      <c r="F29">
        <v>95</v>
      </c>
      <c r="G29">
        <f t="shared" si="3"/>
        <v>0.59655172413793101</v>
      </c>
    </row>
    <row r="30" spans="1:14" x14ac:dyDescent="0.25">
      <c r="F30">
        <v>100</v>
      </c>
      <c r="G30">
        <f t="shared" si="3"/>
        <v>0.57999999999999996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55827-72B6-4705-A627-21D5699BEB39}">
  <dimension ref="A1:Z59"/>
  <sheetViews>
    <sheetView tabSelected="1" topLeftCell="B19" workbookViewId="0">
      <selection activeCell="AB61" sqref="AB61"/>
    </sheetView>
  </sheetViews>
  <sheetFormatPr baseColWidth="10" defaultRowHeight="15" x14ac:dyDescent="0.25"/>
  <cols>
    <col min="2" max="2" width="15" customWidth="1"/>
    <col min="4" max="14" width="7.7109375" customWidth="1"/>
    <col min="15" max="15" width="5.28515625" customWidth="1"/>
    <col min="16" max="26" width="7.7109375" customWidth="1"/>
  </cols>
  <sheetData>
    <row r="1" spans="1:26" x14ac:dyDescent="0.25">
      <c r="A1" t="s">
        <v>35</v>
      </c>
      <c r="C1">
        <v>100</v>
      </c>
      <c r="E1" t="s">
        <v>38</v>
      </c>
    </row>
    <row r="2" spans="1:26" x14ac:dyDescent="0.25">
      <c r="A2" t="s">
        <v>37</v>
      </c>
      <c r="C2">
        <v>10</v>
      </c>
      <c r="E2" t="s">
        <v>39</v>
      </c>
      <c r="J2">
        <f>C2/(C3-1)</f>
        <v>9.1743119266055051E-2</v>
      </c>
    </row>
    <row r="3" spans="1:26" x14ac:dyDescent="0.25">
      <c r="A3" t="s">
        <v>36</v>
      </c>
      <c r="C3">
        <f>C1+C2</f>
        <v>110</v>
      </c>
      <c r="E3" t="s">
        <v>40</v>
      </c>
    </row>
    <row r="6" spans="1:26" x14ac:dyDescent="0.25">
      <c r="E6" t="s">
        <v>42</v>
      </c>
      <c r="Q6" t="s">
        <v>41</v>
      </c>
    </row>
    <row r="7" spans="1:26" x14ac:dyDescent="0.25">
      <c r="D7" t="s">
        <v>45</v>
      </c>
      <c r="E7">
        <v>100</v>
      </c>
      <c r="F7">
        <v>91</v>
      </c>
      <c r="G7">
        <v>81</v>
      </c>
      <c r="H7">
        <v>71</v>
      </c>
      <c r="I7">
        <v>61</v>
      </c>
      <c r="J7">
        <v>51</v>
      </c>
      <c r="K7">
        <v>41</v>
      </c>
      <c r="L7">
        <v>31</v>
      </c>
      <c r="M7">
        <v>21</v>
      </c>
      <c r="N7">
        <v>11</v>
      </c>
      <c r="P7" t="s">
        <v>45</v>
      </c>
      <c r="Q7">
        <v>100</v>
      </c>
      <c r="R7">
        <v>91</v>
      </c>
      <c r="S7">
        <v>81</v>
      </c>
      <c r="T7">
        <v>71</v>
      </c>
      <c r="U7">
        <v>61</v>
      </c>
      <c r="V7">
        <v>51</v>
      </c>
      <c r="W7">
        <v>41</v>
      </c>
      <c r="X7">
        <v>31</v>
      </c>
      <c r="Y7">
        <v>21</v>
      </c>
      <c r="Z7">
        <v>11</v>
      </c>
    </row>
    <row r="8" spans="1:26" x14ac:dyDescent="0.25">
      <c r="D8">
        <v>10</v>
      </c>
      <c r="E8" s="6">
        <f>$D8/($D8+E7-1)</f>
        <v>9.1743119266055051E-2</v>
      </c>
      <c r="F8" s="6">
        <f>$D8/($D8+F7-1)</f>
        <v>0.1</v>
      </c>
      <c r="G8" s="6">
        <f>$D8/($D8+G7-1)</f>
        <v>0.1111111111111111</v>
      </c>
      <c r="H8" s="6">
        <f t="shared" ref="H8:N8" si="0">$D8/($D8+H7-1)</f>
        <v>0.125</v>
      </c>
      <c r="I8" s="6">
        <f t="shared" si="0"/>
        <v>0.14285714285714285</v>
      </c>
      <c r="J8" s="6">
        <f t="shared" si="0"/>
        <v>0.16666666666666666</v>
      </c>
      <c r="K8" s="6">
        <f t="shared" si="0"/>
        <v>0.2</v>
      </c>
      <c r="L8" s="6">
        <f t="shared" si="0"/>
        <v>0.25</v>
      </c>
      <c r="M8" s="6">
        <f t="shared" si="0"/>
        <v>0.33333333333333331</v>
      </c>
      <c r="N8" s="6">
        <f t="shared" si="0"/>
        <v>0.5</v>
      </c>
      <c r="P8">
        <v>10</v>
      </c>
      <c r="Q8" s="6">
        <f>E8*E8</f>
        <v>8.4167999326656018E-3</v>
      </c>
      <c r="R8" s="6">
        <f t="shared" ref="R8:Z16" si="1">F8*F8</f>
        <v>1.0000000000000002E-2</v>
      </c>
      <c r="S8" s="6">
        <f t="shared" si="1"/>
        <v>1.2345679012345678E-2</v>
      </c>
      <c r="T8" s="6">
        <f t="shared" si="1"/>
        <v>1.5625E-2</v>
      </c>
      <c r="U8" s="6">
        <f t="shared" si="1"/>
        <v>2.0408163265306121E-2</v>
      </c>
      <c r="V8" s="6">
        <f t="shared" si="1"/>
        <v>2.7777777777777776E-2</v>
      </c>
      <c r="W8" s="6">
        <f t="shared" si="1"/>
        <v>4.0000000000000008E-2</v>
      </c>
      <c r="X8" s="6">
        <f t="shared" si="1"/>
        <v>6.25E-2</v>
      </c>
      <c r="Y8" s="6">
        <f t="shared" si="1"/>
        <v>0.1111111111111111</v>
      </c>
      <c r="Z8" s="6">
        <f t="shared" si="1"/>
        <v>0.25</v>
      </c>
    </row>
    <row r="9" spans="1:26" x14ac:dyDescent="0.25">
      <c r="D9">
        <v>20</v>
      </c>
      <c r="E9" s="6">
        <f>$D9/($D9+E7-1)</f>
        <v>0.16806722689075632</v>
      </c>
      <c r="F9" s="6">
        <f t="shared" ref="F9:M9" si="2">$D9/($D9+F7-1)</f>
        <v>0.18181818181818182</v>
      </c>
      <c r="G9" s="6">
        <f t="shared" si="2"/>
        <v>0.2</v>
      </c>
      <c r="H9" s="6">
        <f t="shared" si="2"/>
        <v>0.22222222222222221</v>
      </c>
      <c r="I9" s="6">
        <f t="shared" si="2"/>
        <v>0.25</v>
      </c>
      <c r="J9" s="6">
        <f t="shared" si="2"/>
        <v>0.2857142857142857</v>
      </c>
      <c r="K9" s="6">
        <f t="shared" si="2"/>
        <v>0.33333333333333331</v>
      </c>
      <c r="L9" s="6">
        <f t="shared" si="2"/>
        <v>0.4</v>
      </c>
      <c r="M9" s="6">
        <f t="shared" si="2"/>
        <v>0.5</v>
      </c>
      <c r="N9" s="7"/>
      <c r="P9">
        <v>20</v>
      </c>
      <c r="Q9" s="6">
        <f t="shared" ref="Q9:Q16" si="3">E9*E9</f>
        <v>2.8246592754748962E-2</v>
      </c>
      <c r="R9" s="6">
        <f t="shared" si="1"/>
        <v>3.3057851239669422E-2</v>
      </c>
      <c r="S9" s="6">
        <f t="shared" si="1"/>
        <v>4.0000000000000008E-2</v>
      </c>
      <c r="T9" s="6">
        <f t="shared" si="1"/>
        <v>4.9382716049382713E-2</v>
      </c>
      <c r="U9" s="6">
        <f t="shared" si="1"/>
        <v>6.25E-2</v>
      </c>
      <c r="V9" s="6">
        <f t="shared" si="1"/>
        <v>8.1632653061224483E-2</v>
      </c>
      <c r="W9" s="6">
        <f t="shared" si="1"/>
        <v>0.1111111111111111</v>
      </c>
      <c r="X9" s="6">
        <f t="shared" si="1"/>
        <v>0.16000000000000003</v>
      </c>
      <c r="Y9" s="6">
        <f t="shared" si="1"/>
        <v>0.25</v>
      </c>
      <c r="Z9" s="7"/>
    </row>
    <row r="10" spans="1:26" x14ac:dyDescent="0.25">
      <c r="D10">
        <v>30</v>
      </c>
      <c r="E10" s="6">
        <f>$D10/($D10+E7-1)</f>
        <v>0.23255813953488372</v>
      </c>
      <c r="F10" s="6">
        <f t="shared" ref="F10:L10" si="4">$D10/($D10+F7-1)</f>
        <v>0.25</v>
      </c>
      <c r="G10" s="6">
        <f t="shared" si="4"/>
        <v>0.27272727272727271</v>
      </c>
      <c r="H10" s="6">
        <f t="shared" si="4"/>
        <v>0.3</v>
      </c>
      <c r="I10" s="6">
        <f t="shared" si="4"/>
        <v>0.33333333333333331</v>
      </c>
      <c r="J10" s="6">
        <f t="shared" si="4"/>
        <v>0.375</v>
      </c>
      <c r="K10" s="6">
        <f t="shared" si="4"/>
        <v>0.42857142857142855</v>
      </c>
      <c r="L10" s="6">
        <f t="shared" si="4"/>
        <v>0.5</v>
      </c>
      <c r="M10" s="7"/>
      <c r="N10" s="7"/>
      <c r="P10">
        <v>30</v>
      </c>
      <c r="Q10" s="6">
        <f t="shared" si="3"/>
        <v>5.4083288263926443E-2</v>
      </c>
      <c r="R10" s="6">
        <f t="shared" si="1"/>
        <v>6.25E-2</v>
      </c>
      <c r="S10" s="6">
        <f t="shared" si="1"/>
        <v>7.4380165289256187E-2</v>
      </c>
      <c r="T10" s="6">
        <f t="shared" si="1"/>
        <v>0.09</v>
      </c>
      <c r="U10" s="6">
        <f t="shared" si="1"/>
        <v>0.1111111111111111</v>
      </c>
      <c r="V10" s="6">
        <f t="shared" si="1"/>
        <v>0.140625</v>
      </c>
      <c r="W10" s="6">
        <f t="shared" si="1"/>
        <v>0.18367346938775508</v>
      </c>
      <c r="X10" s="6">
        <f t="shared" si="1"/>
        <v>0.25</v>
      </c>
      <c r="Y10" s="7"/>
      <c r="Z10" s="7"/>
    </row>
    <row r="11" spans="1:26" x14ac:dyDescent="0.25">
      <c r="D11">
        <v>40</v>
      </c>
      <c r="E11" s="6">
        <f>$D11/($D11+E7-1)</f>
        <v>0.28776978417266186</v>
      </c>
      <c r="F11" s="6">
        <f t="shared" ref="F11:K11" si="5">$D11/($D11+F7-1)</f>
        <v>0.30769230769230771</v>
      </c>
      <c r="G11" s="6">
        <f t="shared" si="5"/>
        <v>0.33333333333333331</v>
      </c>
      <c r="H11" s="6">
        <f t="shared" si="5"/>
        <v>0.36363636363636365</v>
      </c>
      <c r="I11" s="6">
        <f t="shared" si="5"/>
        <v>0.4</v>
      </c>
      <c r="J11" s="6">
        <f t="shared" si="5"/>
        <v>0.44444444444444442</v>
      </c>
      <c r="K11" s="6">
        <f t="shared" si="5"/>
        <v>0.5</v>
      </c>
      <c r="L11" s="7"/>
      <c r="M11" s="7"/>
      <c r="N11" s="7"/>
      <c r="P11">
        <v>40</v>
      </c>
      <c r="Q11" s="6">
        <f t="shared" si="3"/>
        <v>8.2811448682780384E-2</v>
      </c>
      <c r="R11" s="6">
        <f t="shared" si="1"/>
        <v>9.4674556213017763E-2</v>
      </c>
      <c r="S11" s="6">
        <f t="shared" si="1"/>
        <v>0.1111111111111111</v>
      </c>
      <c r="T11" s="6">
        <f t="shared" si="1"/>
        <v>0.13223140495867769</v>
      </c>
      <c r="U11" s="6">
        <f t="shared" si="1"/>
        <v>0.16000000000000003</v>
      </c>
      <c r="V11" s="6">
        <f t="shared" si="1"/>
        <v>0.19753086419753085</v>
      </c>
      <c r="W11" s="6">
        <f t="shared" si="1"/>
        <v>0.25</v>
      </c>
      <c r="X11" s="7"/>
      <c r="Y11" s="7"/>
      <c r="Z11" s="7"/>
    </row>
    <row r="12" spans="1:26" x14ac:dyDescent="0.25">
      <c r="D12">
        <v>50</v>
      </c>
      <c r="E12" s="6">
        <f>$D12/($D12+E7-1)</f>
        <v>0.33557046979865773</v>
      </c>
      <c r="F12" s="6">
        <f t="shared" ref="F12:J12" si="6">$D12/($D12+F7-1)</f>
        <v>0.35714285714285715</v>
      </c>
      <c r="G12" s="6">
        <f t="shared" si="6"/>
        <v>0.38461538461538464</v>
      </c>
      <c r="H12" s="6">
        <f t="shared" si="6"/>
        <v>0.41666666666666669</v>
      </c>
      <c r="I12" s="6">
        <f t="shared" si="6"/>
        <v>0.45454545454545453</v>
      </c>
      <c r="J12" s="6">
        <f t="shared" si="6"/>
        <v>0.5</v>
      </c>
      <c r="K12" s="7"/>
      <c r="L12" s="7"/>
      <c r="M12" s="7"/>
      <c r="N12" s="7"/>
      <c r="P12">
        <v>50</v>
      </c>
      <c r="Q12" s="6">
        <f t="shared" si="3"/>
        <v>0.11260754020089186</v>
      </c>
      <c r="R12" s="6">
        <f t="shared" si="1"/>
        <v>0.12755102040816327</v>
      </c>
      <c r="S12" s="6">
        <f t="shared" si="1"/>
        <v>0.14792899408284024</v>
      </c>
      <c r="T12" s="6">
        <f t="shared" si="1"/>
        <v>0.17361111111111113</v>
      </c>
      <c r="U12" s="6">
        <f t="shared" si="1"/>
        <v>0.20661157024793386</v>
      </c>
      <c r="V12" s="6">
        <f t="shared" si="1"/>
        <v>0.25</v>
      </c>
      <c r="W12" s="7"/>
      <c r="X12" s="7"/>
      <c r="Y12" s="7"/>
      <c r="Z12" s="7"/>
    </row>
    <row r="13" spans="1:26" x14ac:dyDescent="0.25">
      <c r="D13">
        <v>60</v>
      </c>
      <c r="E13" s="6">
        <f>$D13/($D13+E7-1)</f>
        <v>0.37735849056603776</v>
      </c>
      <c r="F13" s="6">
        <f t="shared" ref="F13:I13" si="7">$D13/($D13+F7-1)</f>
        <v>0.4</v>
      </c>
      <c r="G13" s="6">
        <f t="shared" si="7"/>
        <v>0.42857142857142855</v>
      </c>
      <c r="H13" s="6">
        <f t="shared" si="7"/>
        <v>0.46153846153846156</v>
      </c>
      <c r="I13" s="6">
        <f t="shared" si="7"/>
        <v>0.5</v>
      </c>
      <c r="J13" s="7"/>
      <c r="K13" s="7"/>
      <c r="L13" s="7"/>
      <c r="M13" s="7"/>
      <c r="N13" s="7"/>
      <c r="P13">
        <v>60</v>
      </c>
      <c r="Q13" s="6">
        <f t="shared" si="3"/>
        <v>0.1423994304022784</v>
      </c>
      <c r="R13" s="6">
        <f t="shared" si="1"/>
        <v>0.16000000000000003</v>
      </c>
      <c r="S13" s="6">
        <f t="shared" si="1"/>
        <v>0.18367346938775508</v>
      </c>
      <c r="T13" s="6">
        <f t="shared" si="1"/>
        <v>0.21301775147928997</v>
      </c>
      <c r="U13" s="6">
        <f t="shared" si="1"/>
        <v>0.25</v>
      </c>
      <c r="V13" s="7"/>
      <c r="W13" s="7"/>
      <c r="X13" s="7"/>
      <c r="Y13" s="7"/>
      <c r="Z13" s="7"/>
    </row>
    <row r="14" spans="1:26" x14ac:dyDescent="0.25">
      <c r="D14">
        <v>70</v>
      </c>
      <c r="E14" s="6">
        <f>$D14/($D14+E7-1)</f>
        <v>0.41420118343195267</v>
      </c>
      <c r="F14" s="6">
        <f t="shared" ref="F14:H14" si="8">$D14/($D14+F7-1)</f>
        <v>0.4375</v>
      </c>
      <c r="G14" s="6">
        <f t="shared" si="8"/>
        <v>0.46666666666666667</v>
      </c>
      <c r="H14" s="6">
        <f t="shared" si="8"/>
        <v>0.5</v>
      </c>
      <c r="I14" s="7"/>
      <c r="J14" s="7"/>
      <c r="K14" s="7"/>
      <c r="L14" s="7"/>
      <c r="M14" s="7"/>
      <c r="N14" s="7"/>
      <c r="P14">
        <v>70</v>
      </c>
      <c r="Q14" s="6">
        <f t="shared" si="3"/>
        <v>0.17156262035643011</v>
      </c>
      <c r="R14" s="6">
        <f t="shared" si="1"/>
        <v>0.19140625</v>
      </c>
      <c r="S14" s="6">
        <f t="shared" si="1"/>
        <v>0.21777777777777779</v>
      </c>
      <c r="T14" s="6">
        <f t="shared" si="1"/>
        <v>0.25</v>
      </c>
      <c r="U14" s="7"/>
      <c r="V14" s="7"/>
      <c r="W14" s="7"/>
      <c r="X14" s="7"/>
      <c r="Y14" s="7"/>
      <c r="Z14" s="7"/>
    </row>
    <row r="15" spans="1:26" x14ac:dyDescent="0.25">
      <c r="D15">
        <v>80</v>
      </c>
      <c r="E15" s="6">
        <f>$D15/($D15+E7-1)</f>
        <v>0.44692737430167595</v>
      </c>
      <c r="F15" s="6">
        <f t="shared" ref="F15:G15" si="9">$D15/($D15+F7-1)</f>
        <v>0.47058823529411764</v>
      </c>
      <c r="G15" s="6">
        <f t="shared" si="9"/>
        <v>0.5</v>
      </c>
      <c r="H15" s="7"/>
      <c r="I15" s="7"/>
      <c r="J15" s="7"/>
      <c r="K15" s="7"/>
      <c r="L15" s="7"/>
      <c r="M15" s="7"/>
      <c r="N15" s="7"/>
      <c r="P15">
        <v>80</v>
      </c>
      <c r="Q15" s="6">
        <f t="shared" si="3"/>
        <v>0.19974407790019036</v>
      </c>
      <c r="R15" s="6">
        <f t="shared" si="1"/>
        <v>0.22145328719723184</v>
      </c>
      <c r="S15" s="6">
        <f t="shared" si="1"/>
        <v>0.25</v>
      </c>
      <c r="T15" s="7"/>
      <c r="U15" s="7"/>
      <c r="V15" s="7"/>
      <c r="W15" s="7"/>
      <c r="X15" s="7"/>
      <c r="Y15" s="7"/>
      <c r="Z15" s="7"/>
    </row>
    <row r="16" spans="1:26" x14ac:dyDescent="0.25">
      <c r="D16">
        <v>90</v>
      </c>
      <c r="E16" s="6">
        <f>$D16/($D16+E7-1)</f>
        <v>0.47619047619047616</v>
      </c>
      <c r="F16" s="6">
        <f>$D16/($D16+F7-1)</f>
        <v>0.5</v>
      </c>
      <c r="G16" s="7"/>
      <c r="H16" s="7"/>
      <c r="I16" s="7"/>
      <c r="J16" s="7"/>
      <c r="K16" s="7"/>
      <c r="L16" s="7"/>
      <c r="M16" s="7"/>
      <c r="N16" s="7"/>
      <c r="P16">
        <v>90</v>
      </c>
      <c r="Q16" s="6">
        <f t="shared" si="3"/>
        <v>0.22675736961451246</v>
      </c>
      <c r="R16" s="6">
        <f t="shared" si="1"/>
        <v>0.25</v>
      </c>
      <c r="S16" s="7"/>
      <c r="T16" s="7"/>
      <c r="U16" s="7"/>
      <c r="V16" s="7"/>
      <c r="W16" s="7"/>
      <c r="X16" s="7"/>
      <c r="Y16" s="7"/>
      <c r="Z16" s="7"/>
    </row>
    <row r="17" spans="4:26" x14ac:dyDescent="0.25">
      <c r="D17">
        <v>100</v>
      </c>
      <c r="E17" s="7"/>
      <c r="F17" s="7"/>
      <c r="G17" s="7"/>
      <c r="H17" s="7"/>
      <c r="I17" s="7"/>
      <c r="J17" s="7"/>
      <c r="K17" s="7"/>
      <c r="L17" s="7"/>
      <c r="M17" s="7"/>
      <c r="N17" s="7"/>
      <c r="P17">
        <v>100</v>
      </c>
      <c r="Q17" s="7"/>
      <c r="R17" s="7"/>
      <c r="S17" s="7"/>
      <c r="T17" s="7"/>
      <c r="U17" s="7"/>
      <c r="V17" s="7"/>
      <c r="W17" s="7"/>
      <c r="X17" s="7"/>
      <c r="Y17" s="7"/>
      <c r="Z17" s="7"/>
    </row>
    <row r="20" spans="4:26" x14ac:dyDescent="0.25">
      <c r="E20" t="s">
        <v>43</v>
      </c>
      <c r="Q20" t="s">
        <v>44</v>
      </c>
    </row>
    <row r="21" spans="4:26" x14ac:dyDescent="0.25">
      <c r="D21" t="s">
        <v>45</v>
      </c>
      <c r="E21">
        <v>100</v>
      </c>
      <c r="F21">
        <v>91</v>
      </c>
      <c r="G21">
        <v>81</v>
      </c>
      <c r="H21">
        <v>71</v>
      </c>
      <c r="I21">
        <v>61</v>
      </c>
      <c r="J21">
        <v>51</v>
      </c>
      <c r="K21">
        <v>41</v>
      </c>
      <c r="L21">
        <v>31</v>
      </c>
      <c r="M21">
        <v>21</v>
      </c>
      <c r="N21">
        <v>11</v>
      </c>
      <c r="P21" t="s">
        <v>45</v>
      </c>
      <c r="Q21">
        <v>100</v>
      </c>
      <c r="R21">
        <v>91</v>
      </c>
      <c r="S21">
        <v>81</v>
      </c>
      <c r="T21">
        <v>71</v>
      </c>
      <c r="U21">
        <v>61</v>
      </c>
      <c r="V21">
        <v>51</v>
      </c>
      <c r="W21">
        <v>41</v>
      </c>
      <c r="X21">
        <v>31</v>
      </c>
      <c r="Y21">
        <v>21</v>
      </c>
      <c r="Z21">
        <v>11</v>
      </c>
    </row>
    <row r="22" spans="4:26" x14ac:dyDescent="0.25">
      <c r="D22">
        <v>10</v>
      </c>
      <c r="E22" s="6">
        <f>(1-((E21-$D22)*2/255))*(1-Q8-E8)</f>
        <v>0.26465884729449385</v>
      </c>
      <c r="F22" s="6">
        <f t="shared" ref="F22:N22" si="10">(1-((F21-$D22)*2/255))*(1-R8-F8)</f>
        <v>0.32458823529411768</v>
      </c>
      <c r="G22" s="6">
        <f t="shared" si="10"/>
        <v>0.38842895182764459</v>
      </c>
      <c r="H22" s="6">
        <f t="shared" si="10"/>
        <v>0.44822303921568618</v>
      </c>
      <c r="I22" s="6">
        <f t="shared" si="10"/>
        <v>0.50204081632653064</v>
      </c>
      <c r="J22" s="6">
        <f t="shared" si="10"/>
        <v>0.54651416122004359</v>
      </c>
      <c r="K22" s="6">
        <f t="shared" si="10"/>
        <v>0.57521568627450981</v>
      </c>
      <c r="L22" s="6">
        <f t="shared" si="10"/>
        <v>0.57426470588235301</v>
      </c>
      <c r="M22" s="6">
        <f t="shared" si="10"/>
        <v>0.50762527233115473</v>
      </c>
      <c r="N22" s="6">
        <f t="shared" si="10"/>
        <v>0.24803921568627452</v>
      </c>
      <c r="P22">
        <v>10</v>
      </c>
      <c r="Q22" s="6">
        <f>1-E8-Q8-E22</f>
        <v>0.63518123350678546</v>
      </c>
      <c r="R22" s="6">
        <f>1-F8-R8-F22</f>
        <v>0.56541176470588228</v>
      </c>
      <c r="S22" s="6">
        <f t="shared" ref="R22:Z29" si="11">1-G8-S8-G22</f>
        <v>0.48811425804889852</v>
      </c>
      <c r="T22" s="6">
        <f t="shared" si="11"/>
        <v>0.41115196078431382</v>
      </c>
      <c r="U22" s="6">
        <f t="shared" si="11"/>
        <v>0.33469387755102042</v>
      </c>
      <c r="V22" s="6">
        <f t="shared" si="11"/>
        <v>0.25904139433551199</v>
      </c>
      <c r="W22" s="6">
        <f t="shared" si="11"/>
        <v>0.1847843137254902</v>
      </c>
      <c r="X22" s="6">
        <f t="shared" si="11"/>
        <v>0.11323529411764699</v>
      </c>
      <c r="Y22" s="6">
        <f t="shared" si="11"/>
        <v>4.7930283224400849E-2</v>
      </c>
      <c r="Z22" s="6">
        <f t="shared" si="11"/>
        <v>1.9607843137254832E-3</v>
      </c>
    </row>
    <row r="23" spans="4:26" x14ac:dyDescent="0.25">
      <c r="D23">
        <v>20</v>
      </c>
      <c r="E23" s="6">
        <f>(1-((E21-$D23)*2/255))*(1-Q9-E9)</f>
        <v>0.29941249856343927</v>
      </c>
      <c r="F23" s="6">
        <f t="shared" ref="F23:M23" si="12">(1-((F21-$D23)*2/255))*(1-R9-F9)</f>
        <v>0.34791767946848162</v>
      </c>
      <c r="G23" s="6">
        <f t="shared" si="12"/>
        <v>0.39639215686274504</v>
      </c>
      <c r="H23" s="6">
        <f t="shared" si="12"/>
        <v>0.43703703703703706</v>
      </c>
      <c r="I23" s="6">
        <f t="shared" si="12"/>
        <v>0.46642156862745099</v>
      </c>
      <c r="J23" s="6">
        <f t="shared" si="12"/>
        <v>0.47883153261304523</v>
      </c>
      <c r="K23" s="6">
        <f t="shared" si="12"/>
        <v>0.46405228758169936</v>
      </c>
      <c r="L23" s="6">
        <f t="shared" si="12"/>
        <v>0.40203921568627443</v>
      </c>
      <c r="M23" s="6">
        <f t="shared" si="12"/>
        <v>0.24803921568627452</v>
      </c>
      <c r="N23" s="7"/>
      <c r="P23">
        <v>20</v>
      </c>
      <c r="Q23" s="6">
        <f t="shared" ref="Q23:R23" si="13">1-E9-Q9-E23</f>
        <v>0.50427368179105536</v>
      </c>
      <c r="R23" s="6">
        <f t="shared" si="13"/>
        <v>0.43720628747366708</v>
      </c>
      <c r="S23" s="6">
        <f t="shared" si="11"/>
        <v>0.36360784313725497</v>
      </c>
      <c r="T23" s="6">
        <f t="shared" si="11"/>
        <v>0.29135802469135802</v>
      </c>
      <c r="U23" s="6">
        <f t="shared" si="11"/>
        <v>0.22107843137254901</v>
      </c>
      <c r="V23" s="6">
        <f t="shared" si="11"/>
        <v>0.1538215286114446</v>
      </c>
      <c r="W23" s="6">
        <f t="shared" si="11"/>
        <v>9.1503267973856217E-2</v>
      </c>
      <c r="X23" s="6">
        <f t="shared" si="11"/>
        <v>3.7960784313725515E-2</v>
      </c>
      <c r="Y23" s="6">
        <f t="shared" si="11"/>
        <v>1.9607843137254832E-3</v>
      </c>
      <c r="Z23" s="7"/>
    </row>
    <row r="24" spans="4:26" x14ac:dyDescent="0.25">
      <c r="D24">
        <v>30</v>
      </c>
      <c r="E24" s="6">
        <f>(1-((E21-$D24)*2/255))*(1-Q10-E10)</f>
        <v>0.32171072863975231</v>
      </c>
      <c r="F24" s="6">
        <f t="shared" ref="F24:L24" si="14">(1-((F21-$D24)*2/255))*(1-R10-F10)</f>
        <v>0.35857843137254897</v>
      </c>
      <c r="G24" s="6">
        <f t="shared" si="14"/>
        <v>0.39173553719008264</v>
      </c>
      <c r="H24" s="6">
        <f t="shared" si="14"/>
        <v>0.41384313725490207</v>
      </c>
      <c r="I24" s="6">
        <f t="shared" si="14"/>
        <v>0.420479302832244</v>
      </c>
      <c r="J24" s="6">
        <f t="shared" si="14"/>
        <v>0.40459558823529412</v>
      </c>
      <c r="K24" s="6">
        <f t="shared" si="14"/>
        <v>0.35430172068827531</v>
      </c>
      <c r="L24" s="6">
        <f t="shared" si="14"/>
        <v>0.24803921568627452</v>
      </c>
      <c r="M24" s="7"/>
      <c r="N24" s="7"/>
      <c r="P24">
        <v>30</v>
      </c>
      <c r="Q24" s="6">
        <f t="shared" ref="Q24:R24" si="15">1-E10-Q10-E24</f>
        <v>0.39164784356143761</v>
      </c>
      <c r="R24" s="6">
        <f t="shared" si="15"/>
        <v>0.32892156862745103</v>
      </c>
      <c r="S24" s="6">
        <f t="shared" si="11"/>
        <v>0.26115702479338848</v>
      </c>
      <c r="T24" s="6">
        <f t="shared" si="11"/>
        <v>0.19615686274509792</v>
      </c>
      <c r="U24" s="6">
        <f t="shared" si="11"/>
        <v>0.13507625272331159</v>
      </c>
      <c r="V24" s="6">
        <f t="shared" si="11"/>
        <v>7.9779411764705876E-2</v>
      </c>
      <c r="W24" s="6">
        <f t="shared" si="11"/>
        <v>3.3453381352541001E-2</v>
      </c>
      <c r="X24" s="6">
        <f t="shared" si="11"/>
        <v>1.9607843137254832E-3</v>
      </c>
      <c r="Y24" s="7"/>
      <c r="Z24" s="7"/>
    </row>
    <row r="25" spans="4:26" x14ac:dyDescent="0.25">
      <c r="D25">
        <v>40</v>
      </c>
      <c r="E25" s="6">
        <f>(1-((E21-$D25)*2/255))*(1-Q11-E11)</f>
        <v>0.33322170025300119</v>
      </c>
      <c r="F25" s="6">
        <f t="shared" ref="F25:K25" si="16">(1-((F21-$D25)*2/255))*(1-R11-F11)</f>
        <v>0.35857988165680471</v>
      </c>
      <c r="G25" s="6">
        <f t="shared" si="16"/>
        <v>0.37690631808278868</v>
      </c>
      <c r="H25" s="6">
        <f t="shared" si="16"/>
        <v>0.38155890455355695</v>
      </c>
      <c r="I25" s="6">
        <f t="shared" si="16"/>
        <v>0.36752941176470583</v>
      </c>
      <c r="J25" s="6">
        <f t="shared" si="16"/>
        <v>0.32713628661341082</v>
      </c>
      <c r="K25" s="6">
        <f t="shared" si="16"/>
        <v>0.24803921568627452</v>
      </c>
      <c r="L25" s="7"/>
      <c r="M25" s="7"/>
      <c r="N25" s="7"/>
      <c r="P25">
        <v>40</v>
      </c>
      <c r="Q25" s="6">
        <f t="shared" ref="Q25:R25" si="17">1-E11-Q11-E25</f>
        <v>0.29619706689155662</v>
      </c>
      <c r="R25" s="6">
        <f t="shared" si="17"/>
        <v>0.23905325443786979</v>
      </c>
      <c r="S25" s="6">
        <f t="shared" si="11"/>
        <v>0.1786492374727669</v>
      </c>
      <c r="T25" s="6">
        <f t="shared" si="11"/>
        <v>0.12257332685140171</v>
      </c>
      <c r="U25" s="6">
        <f t="shared" si="11"/>
        <v>7.247058823529412E-2</v>
      </c>
      <c r="V25" s="6">
        <f t="shared" si="11"/>
        <v>3.0888404744613907E-2</v>
      </c>
      <c r="W25" s="6">
        <f t="shared" si="11"/>
        <v>1.9607843137254832E-3</v>
      </c>
      <c r="X25" s="7"/>
      <c r="Y25" s="7"/>
      <c r="Z25" s="7"/>
    </row>
    <row r="26" spans="4:26" x14ac:dyDescent="0.25">
      <c r="D26">
        <v>50</v>
      </c>
      <c r="E26" s="6">
        <f>(1-((E21-$D26)*2/255))*(1-Q12-E12)</f>
        <v>0.33542120960811694</v>
      </c>
      <c r="F26" s="6">
        <f t="shared" ref="F26:J26" si="18">(1-((F21-$D26)*2/255))*(1-R12-F12)</f>
        <v>0.34959983993597443</v>
      </c>
      <c r="G26" s="6">
        <f t="shared" si="18"/>
        <v>0.353799744749971</v>
      </c>
      <c r="H26" s="6">
        <f t="shared" si="18"/>
        <v>0.34223856209150322</v>
      </c>
      <c r="I26" s="6">
        <f t="shared" si="18"/>
        <v>0.30960946362015884</v>
      </c>
      <c r="J26" s="6">
        <f t="shared" si="18"/>
        <v>0.24803921568627452</v>
      </c>
      <c r="K26" s="7"/>
      <c r="L26" s="7"/>
      <c r="M26" s="7"/>
      <c r="N26" s="7"/>
      <c r="P26">
        <v>50</v>
      </c>
      <c r="Q26" s="6">
        <f t="shared" ref="Q26:R26" si="19">1-E12-Q12-E26</f>
        <v>0.21640078039233346</v>
      </c>
      <c r="R26" s="6">
        <f t="shared" si="19"/>
        <v>0.16570628251300512</v>
      </c>
      <c r="S26" s="6">
        <f t="shared" si="11"/>
        <v>0.1136558765518042</v>
      </c>
      <c r="T26" s="6">
        <f t="shared" si="11"/>
        <v>6.7483660130718881E-2</v>
      </c>
      <c r="U26" s="6">
        <f t="shared" si="11"/>
        <v>2.923351158645271E-2</v>
      </c>
      <c r="V26" s="6">
        <f t="shared" si="11"/>
        <v>1.9607843137254832E-3</v>
      </c>
      <c r="W26" s="7"/>
      <c r="X26" s="7"/>
      <c r="Y26" s="7"/>
      <c r="Z26" s="7"/>
    </row>
    <row r="27" spans="4:26" x14ac:dyDescent="0.25">
      <c r="D27">
        <v>60</v>
      </c>
      <c r="E27" s="6">
        <f>(1-((E21-$D27)*2/255))*(1-Q13-E13)</f>
        <v>0.32957789737468496</v>
      </c>
      <c r="F27" s="6">
        <f t="shared" ref="F27:I27" si="20">(1-((F21-$D27)*2/255))*(1-R13-F13)</f>
        <v>0.33301960784313722</v>
      </c>
      <c r="G27" s="6">
        <f t="shared" si="20"/>
        <v>0.32388955582232898</v>
      </c>
      <c r="H27" s="6">
        <f t="shared" si="20"/>
        <v>0.29736628379162316</v>
      </c>
      <c r="I27" s="6">
        <f t="shared" si="20"/>
        <v>0.24803921568627452</v>
      </c>
      <c r="J27" s="7"/>
      <c r="K27" s="7"/>
      <c r="L27" s="7"/>
      <c r="M27" s="7"/>
      <c r="N27" s="7"/>
      <c r="P27">
        <v>60</v>
      </c>
      <c r="Q27" s="6">
        <f t="shared" ref="Q27:R27" si="21">1-E13-Q13-E27</f>
        <v>0.15066418165699885</v>
      </c>
      <c r="R27" s="6">
        <f t="shared" si="21"/>
        <v>0.10698039215686272</v>
      </c>
      <c r="S27" s="6">
        <f t="shared" si="11"/>
        <v>6.3865546218487335E-2</v>
      </c>
      <c r="T27" s="6">
        <f t="shared" si="11"/>
        <v>2.8077503190625297E-2</v>
      </c>
      <c r="U27" s="6">
        <f t="shared" si="11"/>
        <v>1.9607843137254832E-3</v>
      </c>
      <c r="V27" s="7"/>
      <c r="W27" s="7"/>
      <c r="X27" s="7"/>
      <c r="Y27" s="7"/>
      <c r="Z27" s="7"/>
    </row>
    <row r="28" spans="4:26" x14ac:dyDescent="0.25">
      <c r="D28">
        <v>70</v>
      </c>
      <c r="E28" s="6">
        <f>(1-((E21-$D28)*2/255))*(1-Q14-E14)</f>
        <v>0.31676885592653081</v>
      </c>
      <c r="F28" s="6">
        <f t="shared" ref="F28:H28" si="22">(1-((F21-$D28)*2/255))*(1-R14-F14)</f>
        <v>0.30997242647058826</v>
      </c>
      <c r="G28" s="6">
        <f t="shared" si="22"/>
        <v>0.28833115468409576</v>
      </c>
      <c r="H28" s="6">
        <f t="shared" si="22"/>
        <v>0.24803921568627452</v>
      </c>
      <c r="I28" s="7"/>
      <c r="J28" s="7"/>
      <c r="K28" s="7"/>
      <c r="L28" s="7"/>
      <c r="M28" s="7"/>
      <c r="N28" s="7"/>
      <c r="P28">
        <v>70</v>
      </c>
      <c r="Q28" s="6">
        <f t="shared" ref="Q28:R28" si="23">1-E14-Q14-E28</f>
        <v>9.7467340285086412E-2</v>
      </c>
      <c r="R28" s="6">
        <f t="shared" si="23"/>
        <v>6.1121323529411742E-2</v>
      </c>
      <c r="S28" s="6">
        <f t="shared" si="11"/>
        <v>2.7224400871459775E-2</v>
      </c>
      <c r="T28" s="6">
        <f t="shared" si="11"/>
        <v>1.9607843137254832E-3</v>
      </c>
      <c r="U28" s="7"/>
      <c r="V28" s="7"/>
      <c r="W28" s="7"/>
      <c r="X28" s="7"/>
      <c r="Y28" s="7"/>
      <c r="Z28" s="7"/>
    </row>
    <row r="29" spans="4:26" x14ac:dyDescent="0.25">
      <c r="D29">
        <v>80</v>
      </c>
      <c r="E29" s="6">
        <f>(1-((E21-$D29)*2/255))*(1-Q15-E15)</f>
        <v>0.2979044618690147</v>
      </c>
      <c r="F29" s="6">
        <f t="shared" ref="F29:G29" si="24">(1-((F21-$D29)*2/255))*(1-R15-F15)</f>
        <v>0.28138951082162961</v>
      </c>
      <c r="G29" s="6">
        <f t="shared" si="24"/>
        <v>0.24803921568627452</v>
      </c>
      <c r="H29" s="7"/>
      <c r="I29" s="7"/>
      <c r="J29" s="7"/>
      <c r="K29" s="7"/>
      <c r="L29" s="7"/>
      <c r="M29" s="7"/>
      <c r="N29" s="7"/>
      <c r="P29">
        <v>80</v>
      </c>
      <c r="Q29" s="6">
        <f t="shared" ref="Q29:R29" si="25">1-E15-Q15-E29</f>
        <v>5.5424085929119016E-2</v>
      </c>
      <c r="R29" s="6">
        <f t="shared" si="25"/>
        <v>2.6568966687020912E-2</v>
      </c>
      <c r="S29" s="6">
        <f t="shared" si="11"/>
        <v>1.9607843137254832E-3</v>
      </c>
      <c r="T29" s="7"/>
      <c r="U29" s="7"/>
      <c r="V29" s="7"/>
      <c r="W29" s="7"/>
      <c r="X29" s="7"/>
      <c r="Y29" s="7"/>
      <c r="Z29" s="7"/>
    </row>
    <row r="30" spans="4:26" x14ac:dyDescent="0.25">
      <c r="D30">
        <v>90</v>
      </c>
      <c r="E30" s="6">
        <f>(1-((E21-$D30)*2/255))*(1-Q16-E16)</f>
        <v>0.27375394602285369</v>
      </c>
      <c r="F30" s="6">
        <f>(1-((F21-$D30)*2/255))*(1-R16-F16)</f>
        <v>0.24803921568627452</v>
      </c>
      <c r="G30" s="7"/>
      <c r="H30" s="7"/>
      <c r="I30" s="7"/>
      <c r="J30" s="7"/>
      <c r="K30" s="7"/>
      <c r="L30" s="7"/>
      <c r="M30" s="7"/>
      <c r="N30" s="7"/>
      <c r="P30">
        <v>90</v>
      </c>
      <c r="Q30" s="6">
        <f t="shared" ref="Q30:R30" si="26">1-E16-Q16-E30</f>
        <v>2.3298208172157719E-2</v>
      </c>
      <c r="R30" s="6">
        <f t="shared" si="26"/>
        <v>1.9607843137254832E-3</v>
      </c>
      <c r="S30" s="7"/>
      <c r="T30" s="7"/>
      <c r="U30" s="7"/>
      <c r="V30" s="7"/>
      <c r="W30" s="7"/>
      <c r="X30" s="7"/>
      <c r="Y30" s="7"/>
      <c r="Z30" s="7"/>
    </row>
    <row r="31" spans="4:26" x14ac:dyDescent="0.25">
      <c r="D31">
        <v>100</v>
      </c>
      <c r="E31" s="7"/>
      <c r="F31" s="7"/>
      <c r="G31" s="7"/>
      <c r="H31" s="7"/>
      <c r="I31" s="7"/>
      <c r="J31" s="7"/>
      <c r="K31" s="7"/>
      <c r="L31" s="7"/>
      <c r="M31" s="7"/>
      <c r="N31" s="7"/>
      <c r="P31">
        <v>100</v>
      </c>
      <c r="Q31" s="7"/>
      <c r="R31" s="7"/>
      <c r="S31" s="7"/>
      <c r="T31" s="7"/>
      <c r="U31" s="7"/>
      <c r="V31" s="7"/>
      <c r="W31" s="7"/>
      <c r="X31" s="7"/>
      <c r="Y31" s="7"/>
      <c r="Z31" s="7"/>
    </row>
    <row r="34" spans="4:26" x14ac:dyDescent="0.25">
      <c r="E34" t="s">
        <v>42</v>
      </c>
      <c r="Q34" t="s">
        <v>41</v>
      </c>
    </row>
    <row r="35" spans="4:26" x14ac:dyDescent="0.25">
      <c r="D35" t="s">
        <v>46</v>
      </c>
      <c r="E35">
        <v>100</v>
      </c>
      <c r="F35">
        <v>91</v>
      </c>
      <c r="G35">
        <v>81</v>
      </c>
      <c r="H35">
        <v>71</v>
      </c>
      <c r="I35">
        <v>61</v>
      </c>
      <c r="J35">
        <v>51</v>
      </c>
      <c r="K35">
        <v>41</v>
      </c>
      <c r="L35">
        <v>31</v>
      </c>
      <c r="M35">
        <v>21</v>
      </c>
      <c r="N35">
        <v>11</v>
      </c>
      <c r="P35" t="s">
        <v>46</v>
      </c>
      <c r="Q35">
        <v>100</v>
      </c>
      <c r="R35">
        <v>91</v>
      </c>
      <c r="S35">
        <v>81</v>
      </c>
      <c r="T35">
        <v>71</v>
      </c>
      <c r="U35">
        <v>61</v>
      </c>
      <c r="V35">
        <v>51</v>
      </c>
      <c r="W35">
        <v>41</v>
      </c>
      <c r="X35">
        <v>31</v>
      </c>
      <c r="Y35">
        <v>21</v>
      </c>
      <c r="Z35">
        <v>11</v>
      </c>
    </row>
    <row r="36" spans="4:26" x14ac:dyDescent="0.25">
      <c r="D36">
        <v>10</v>
      </c>
      <c r="E36" s="6">
        <f>$D36/($D36+E35)</f>
        <v>9.0909090909090912E-2</v>
      </c>
      <c r="F36" s="6">
        <f t="shared" ref="F36:N36" si="27">$D36/($D36+F35)</f>
        <v>9.9009900990099015E-2</v>
      </c>
      <c r="G36" s="6">
        <f t="shared" si="27"/>
        <v>0.10989010989010989</v>
      </c>
      <c r="H36" s="6">
        <f t="shared" si="27"/>
        <v>0.12345679012345678</v>
      </c>
      <c r="I36" s="6">
        <f t="shared" si="27"/>
        <v>0.14084507042253522</v>
      </c>
      <c r="J36" s="6">
        <f t="shared" si="27"/>
        <v>0.16393442622950818</v>
      </c>
      <c r="K36" s="6">
        <f t="shared" si="27"/>
        <v>0.19607843137254902</v>
      </c>
      <c r="L36" s="6">
        <f t="shared" si="27"/>
        <v>0.24390243902439024</v>
      </c>
      <c r="M36" s="6">
        <f t="shared" si="27"/>
        <v>0.32258064516129031</v>
      </c>
      <c r="N36" s="6">
        <f t="shared" si="27"/>
        <v>0.47619047619047616</v>
      </c>
      <c r="P36">
        <v>10</v>
      </c>
      <c r="Q36" s="6">
        <f>E36*E36</f>
        <v>8.2644628099173556E-3</v>
      </c>
      <c r="R36" s="6">
        <f t="shared" ref="R36:R44" si="28">F36*F36</f>
        <v>9.8029604940692103E-3</v>
      </c>
      <c r="S36" s="6">
        <f t="shared" ref="S36:S43" si="29">G36*G36</f>
        <v>1.2075836251660426E-2</v>
      </c>
      <c r="T36" s="6">
        <f t="shared" ref="T36:T42" si="30">H36*H36</f>
        <v>1.5241579027587257E-2</v>
      </c>
      <c r="U36" s="6">
        <f t="shared" ref="U36:U41" si="31">I36*I36</f>
        <v>1.9837333862328905E-2</v>
      </c>
      <c r="V36" s="6">
        <f t="shared" ref="V36:V40" si="32">J36*J36</f>
        <v>2.6874496103198062E-2</v>
      </c>
      <c r="W36" s="6">
        <f t="shared" ref="W36:W39" si="33">K36*K36</f>
        <v>3.8446751249519413E-2</v>
      </c>
      <c r="X36" s="6">
        <f t="shared" ref="X36:X38" si="34">L36*L36</f>
        <v>5.9488399762046396E-2</v>
      </c>
      <c r="Y36" s="6">
        <f t="shared" ref="Y36:Y37" si="35">M36*M36</f>
        <v>0.1040582726326743</v>
      </c>
      <c r="Z36" s="6">
        <f t="shared" ref="Z36" si="36">N36*N36</f>
        <v>0.22675736961451246</v>
      </c>
    </row>
    <row r="37" spans="4:26" x14ac:dyDescent="0.25">
      <c r="D37">
        <v>20</v>
      </c>
      <c r="E37" s="6">
        <f>$D37/($D37+E35)</f>
        <v>0.16666666666666666</v>
      </c>
      <c r="F37" s="6">
        <f t="shared" ref="F37:M37" si="37">$D37/($D37+F35)</f>
        <v>0.18018018018018017</v>
      </c>
      <c r="G37" s="6">
        <f t="shared" si="37"/>
        <v>0.19801980198019803</v>
      </c>
      <c r="H37" s="6">
        <f t="shared" si="37"/>
        <v>0.21978021978021978</v>
      </c>
      <c r="I37" s="6">
        <f t="shared" si="37"/>
        <v>0.24691358024691357</v>
      </c>
      <c r="J37" s="6">
        <f t="shared" si="37"/>
        <v>0.28169014084507044</v>
      </c>
      <c r="K37" s="6">
        <f t="shared" si="37"/>
        <v>0.32786885245901637</v>
      </c>
      <c r="L37" s="6">
        <f t="shared" si="37"/>
        <v>0.39215686274509803</v>
      </c>
      <c r="M37" s="6">
        <f t="shared" si="37"/>
        <v>0.48780487804878048</v>
      </c>
      <c r="N37" s="7"/>
      <c r="P37">
        <v>20</v>
      </c>
      <c r="Q37" s="6">
        <f t="shared" ref="Q37:Q44" si="38">E37*E37</f>
        <v>2.7777777777777776E-2</v>
      </c>
      <c r="R37" s="6">
        <f t="shared" si="28"/>
        <v>3.2464897329762189E-2</v>
      </c>
      <c r="S37" s="6">
        <f t="shared" si="29"/>
        <v>3.9211841976276841E-2</v>
      </c>
      <c r="T37" s="6">
        <f t="shared" si="30"/>
        <v>4.8303345006641706E-2</v>
      </c>
      <c r="U37" s="6">
        <f t="shared" si="31"/>
        <v>6.0966316110349028E-2</v>
      </c>
      <c r="V37" s="6">
        <f t="shared" si="32"/>
        <v>7.9349335449315619E-2</v>
      </c>
      <c r="W37" s="6">
        <f t="shared" si="33"/>
        <v>0.10749798441279225</v>
      </c>
      <c r="X37" s="6">
        <f t="shared" si="34"/>
        <v>0.15378700499807765</v>
      </c>
      <c r="Y37" s="6">
        <f t="shared" si="35"/>
        <v>0.23795359904818558</v>
      </c>
      <c r="Z37" s="7"/>
    </row>
    <row r="38" spans="4:26" x14ac:dyDescent="0.25">
      <c r="D38">
        <v>30</v>
      </c>
      <c r="E38" s="6">
        <f>$D38/($D38+E35)</f>
        <v>0.23076923076923078</v>
      </c>
      <c r="F38" s="6">
        <f t="shared" ref="F38:L38" si="39">$D38/($D38+F35)</f>
        <v>0.24793388429752067</v>
      </c>
      <c r="G38" s="6">
        <f t="shared" si="39"/>
        <v>0.27027027027027029</v>
      </c>
      <c r="H38" s="6">
        <f t="shared" si="39"/>
        <v>0.29702970297029702</v>
      </c>
      <c r="I38" s="6">
        <f t="shared" si="39"/>
        <v>0.32967032967032966</v>
      </c>
      <c r="J38" s="6">
        <f t="shared" si="39"/>
        <v>0.37037037037037035</v>
      </c>
      <c r="K38" s="6">
        <f t="shared" si="39"/>
        <v>0.42253521126760563</v>
      </c>
      <c r="L38" s="6">
        <f t="shared" si="39"/>
        <v>0.49180327868852458</v>
      </c>
      <c r="M38" s="7"/>
      <c r="N38" s="7"/>
      <c r="P38">
        <v>30</v>
      </c>
      <c r="Q38" s="6">
        <f t="shared" si="38"/>
        <v>5.3254437869822494E-2</v>
      </c>
      <c r="R38" s="6">
        <f t="shared" si="28"/>
        <v>6.1471210982856364E-2</v>
      </c>
      <c r="S38" s="6">
        <f t="shared" si="29"/>
        <v>7.3046018991964945E-2</v>
      </c>
      <c r="T38" s="6">
        <f t="shared" si="30"/>
        <v>8.8226644446622871E-2</v>
      </c>
      <c r="U38" s="6">
        <f t="shared" si="31"/>
        <v>0.10868252626494385</v>
      </c>
      <c r="V38" s="6">
        <f t="shared" si="32"/>
        <v>0.1371742112482853</v>
      </c>
      <c r="W38" s="6">
        <f t="shared" si="33"/>
        <v>0.17853600476096013</v>
      </c>
      <c r="X38" s="6">
        <f t="shared" si="34"/>
        <v>0.24187046492878259</v>
      </c>
      <c r="Y38" s="7"/>
      <c r="Z38" s="7"/>
    </row>
    <row r="39" spans="4:26" x14ac:dyDescent="0.25">
      <c r="D39">
        <v>40</v>
      </c>
      <c r="E39" s="6">
        <f>$D39/($D39+E35)</f>
        <v>0.2857142857142857</v>
      </c>
      <c r="F39" s="6">
        <f t="shared" ref="F39:K39" si="40">$D39/($D39+F35)</f>
        <v>0.30534351145038169</v>
      </c>
      <c r="G39" s="6">
        <f t="shared" si="40"/>
        <v>0.33057851239669422</v>
      </c>
      <c r="H39" s="6">
        <f t="shared" si="40"/>
        <v>0.36036036036036034</v>
      </c>
      <c r="I39" s="6">
        <f t="shared" si="40"/>
        <v>0.39603960396039606</v>
      </c>
      <c r="J39" s="6">
        <f t="shared" si="40"/>
        <v>0.43956043956043955</v>
      </c>
      <c r="K39" s="6">
        <f t="shared" si="40"/>
        <v>0.49382716049382713</v>
      </c>
      <c r="L39" s="7"/>
      <c r="M39" s="7"/>
      <c r="N39" s="7"/>
      <c r="P39">
        <v>40</v>
      </c>
      <c r="Q39" s="6">
        <f t="shared" si="38"/>
        <v>8.1632653061224483E-2</v>
      </c>
      <c r="R39" s="6">
        <f t="shared" si="28"/>
        <v>9.323465998484938E-2</v>
      </c>
      <c r="S39" s="6">
        <f t="shared" si="29"/>
        <v>0.10928215285841132</v>
      </c>
      <c r="T39" s="6">
        <f t="shared" si="30"/>
        <v>0.12985958931904876</v>
      </c>
      <c r="U39" s="6">
        <f t="shared" si="31"/>
        <v>0.15684736790510737</v>
      </c>
      <c r="V39" s="6">
        <f t="shared" si="32"/>
        <v>0.19321338002656682</v>
      </c>
      <c r="W39" s="6">
        <f t="shared" si="33"/>
        <v>0.24386526444139611</v>
      </c>
      <c r="X39" s="7"/>
      <c r="Y39" s="7"/>
      <c r="Z39" s="7"/>
    </row>
    <row r="40" spans="4:26" x14ac:dyDescent="0.25">
      <c r="D40">
        <v>50</v>
      </c>
      <c r="E40" s="6">
        <f>$D40/($D40+E35)</f>
        <v>0.33333333333333331</v>
      </c>
      <c r="F40" s="6">
        <f t="shared" ref="F40:J40" si="41">$D40/($D40+F35)</f>
        <v>0.3546099290780142</v>
      </c>
      <c r="G40" s="6">
        <f t="shared" si="41"/>
        <v>0.38167938931297712</v>
      </c>
      <c r="H40" s="6">
        <f t="shared" si="41"/>
        <v>0.41322314049586778</v>
      </c>
      <c r="I40" s="6">
        <f t="shared" si="41"/>
        <v>0.45045045045045046</v>
      </c>
      <c r="J40" s="6">
        <f t="shared" si="41"/>
        <v>0.49504950495049505</v>
      </c>
      <c r="K40" s="7"/>
      <c r="L40" s="7"/>
      <c r="M40" s="7"/>
      <c r="N40" s="7"/>
      <c r="P40">
        <v>50</v>
      </c>
      <c r="Q40" s="6">
        <f t="shared" si="38"/>
        <v>0.1111111111111111</v>
      </c>
      <c r="R40" s="6">
        <f t="shared" si="28"/>
        <v>0.12574820180071425</v>
      </c>
      <c r="S40" s="6">
        <f t="shared" si="29"/>
        <v>0.14567915622632716</v>
      </c>
      <c r="T40" s="6">
        <f t="shared" si="30"/>
        <v>0.17075336384126769</v>
      </c>
      <c r="U40" s="6">
        <f t="shared" si="31"/>
        <v>0.20290560831101373</v>
      </c>
      <c r="V40" s="6">
        <f t="shared" si="32"/>
        <v>0.24507401235173021</v>
      </c>
      <c r="W40" s="7"/>
      <c r="X40" s="7"/>
      <c r="Y40" s="7"/>
      <c r="Z40" s="7"/>
    </row>
    <row r="41" spans="4:26" x14ac:dyDescent="0.25">
      <c r="D41">
        <v>60</v>
      </c>
      <c r="E41" s="6">
        <f>$D41/($D41+E35)</f>
        <v>0.375</v>
      </c>
      <c r="F41" s="6">
        <f t="shared" ref="F41:I41" si="42">$D41/($D41+F35)</f>
        <v>0.39735099337748342</v>
      </c>
      <c r="G41" s="6">
        <f t="shared" si="42"/>
        <v>0.42553191489361702</v>
      </c>
      <c r="H41" s="6">
        <f t="shared" si="42"/>
        <v>0.4580152671755725</v>
      </c>
      <c r="I41" s="6">
        <f t="shared" si="42"/>
        <v>0.49586776859504134</v>
      </c>
      <c r="J41" s="7"/>
      <c r="K41" s="7"/>
      <c r="L41" s="7"/>
      <c r="M41" s="7"/>
      <c r="N41" s="7"/>
      <c r="P41">
        <v>60</v>
      </c>
      <c r="Q41" s="6">
        <f t="shared" si="38"/>
        <v>0.140625</v>
      </c>
      <c r="R41" s="6">
        <f t="shared" si="28"/>
        <v>0.15788781193807286</v>
      </c>
      <c r="S41" s="6">
        <f t="shared" si="29"/>
        <v>0.18107741059302851</v>
      </c>
      <c r="T41" s="6">
        <f t="shared" si="30"/>
        <v>0.20977798496591107</v>
      </c>
      <c r="U41" s="6">
        <f t="shared" si="31"/>
        <v>0.24588484393142546</v>
      </c>
      <c r="V41" s="7"/>
      <c r="W41" s="7"/>
      <c r="X41" s="7"/>
      <c r="Y41" s="7"/>
      <c r="Z41" s="7"/>
    </row>
    <row r="42" spans="4:26" x14ac:dyDescent="0.25">
      <c r="D42">
        <v>70</v>
      </c>
      <c r="E42" s="6">
        <f>$D42/($D42+E35)</f>
        <v>0.41176470588235292</v>
      </c>
      <c r="F42" s="6">
        <f t="shared" ref="F42:H42" si="43">$D42/($D42+F35)</f>
        <v>0.43478260869565216</v>
      </c>
      <c r="G42" s="6">
        <f t="shared" si="43"/>
        <v>0.46357615894039733</v>
      </c>
      <c r="H42" s="6">
        <f t="shared" si="43"/>
        <v>0.49645390070921985</v>
      </c>
      <c r="I42" s="7"/>
      <c r="J42" s="7"/>
      <c r="K42" s="7"/>
      <c r="L42" s="7"/>
      <c r="M42" s="7"/>
      <c r="N42" s="7"/>
      <c r="P42">
        <v>70</v>
      </c>
      <c r="Q42" s="6">
        <f t="shared" si="38"/>
        <v>0.16955017301038061</v>
      </c>
      <c r="R42" s="6">
        <f t="shared" si="28"/>
        <v>0.1890359168241966</v>
      </c>
      <c r="S42" s="6">
        <f t="shared" si="29"/>
        <v>0.21490285513793253</v>
      </c>
      <c r="T42" s="6">
        <f t="shared" si="30"/>
        <v>0.24646647552939993</v>
      </c>
      <c r="U42" s="7"/>
      <c r="V42" s="7"/>
      <c r="W42" s="7"/>
      <c r="X42" s="7"/>
      <c r="Y42" s="7"/>
      <c r="Z42" s="7"/>
    </row>
    <row r="43" spans="4:26" x14ac:dyDescent="0.25">
      <c r="D43">
        <v>80</v>
      </c>
      <c r="E43" s="6">
        <f>$D43/($D43+E35)</f>
        <v>0.44444444444444442</v>
      </c>
      <c r="F43" s="6">
        <f t="shared" ref="F43:G43" si="44">$D43/($D43+F35)</f>
        <v>0.46783625730994149</v>
      </c>
      <c r="G43" s="6">
        <f t="shared" si="44"/>
        <v>0.49689440993788819</v>
      </c>
      <c r="H43" s="7"/>
      <c r="I43" s="7"/>
      <c r="J43" s="7"/>
      <c r="K43" s="7"/>
      <c r="L43" s="7"/>
      <c r="M43" s="7"/>
      <c r="N43" s="7"/>
      <c r="P43">
        <v>80</v>
      </c>
      <c r="Q43" s="6">
        <f t="shared" si="38"/>
        <v>0.19753086419753085</v>
      </c>
      <c r="R43" s="6">
        <f t="shared" si="28"/>
        <v>0.21887076365377378</v>
      </c>
      <c r="S43" s="6">
        <f t="shared" si="29"/>
        <v>0.24690405462752207</v>
      </c>
      <c r="T43" s="7"/>
      <c r="U43" s="7"/>
      <c r="V43" s="7"/>
      <c r="W43" s="7"/>
      <c r="X43" s="7"/>
      <c r="Y43" s="7"/>
      <c r="Z43" s="7"/>
    </row>
    <row r="44" spans="4:26" x14ac:dyDescent="0.25">
      <c r="D44">
        <v>90</v>
      </c>
      <c r="E44" s="6">
        <f>$D44/($D44+E35)</f>
        <v>0.47368421052631576</v>
      </c>
      <c r="F44" s="6">
        <f>$D44/($D44+F35)</f>
        <v>0.49723756906077349</v>
      </c>
      <c r="G44" s="7"/>
      <c r="H44" s="7"/>
      <c r="I44" s="7"/>
      <c r="J44" s="7"/>
      <c r="K44" s="7"/>
      <c r="L44" s="7"/>
      <c r="M44" s="7"/>
      <c r="N44" s="7"/>
      <c r="P44">
        <v>90</v>
      </c>
      <c r="Q44" s="6">
        <f t="shared" si="38"/>
        <v>0.22437673130193903</v>
      </c>
      <c r="R44" s="6">
        <f t="shared" si="28"/>
        <v>0.24724520008546749</v>
      </c>
      <c r="S44" s="7"/>
      <c r="T44" s="7"/>
      <c r="U44" s="7"/>
      <c r="V44" s="7"/>
      <c r="W44" s="7"/>
      <c r="X44" s="7"/>
      <c r="Y44" s="7"/>
      <c r="Z44" s="7"/>
    </row>
    <row r="45" spans="4:26" x14ac:dyDescent="0.25">
      <c r="D45">
        <v>100</v>
      </c>
      <c r="E45" s="7"/>
      <c r="F45" s="7"/>
      <c r="G45" s="7"/>
      <c r="H45" s="7"/>
      <c r="I45" s="7"/>
      <c r="J45" s="7"/>
      <c r="K45" s="7"/>
      <c r="L45" s="7"/>
      <c r="M45" s="7"/>
      <c r="N45" s="7"/>
      <c r="P45">
        <v>100</v>
      </c>
      <c r="Q45" s="7"/>
      <c r="R45" s="7"/>
      <c r="S45" s="7"/>
      <c r="T45" s="7"/>
      <c r="U45" s="7"/>
      <c r="V45" s="7"/>
      <c r="W45" s="7"/>
      <c r="X45" s="7"/>
      <c r="Y45" s="7"/>
      <c r="Z45" s="7"/>
    </row>
    <row r="48" spans="4:26" x14ac:dyDescent="0.25">
      <c r="E48" t="s">
        <v>43</v>
      </c>
      <c r="Q48" t="s">
        <v>44</v>
      </c>
    </row>
    <row r="49" spans="4:26" x14ac:dyDescent="0.25">
      <c r="D49" t="s">
        <v>46</v>
      </c>
      <c r="E49">
        <v>100</v>
      </c>
      <c r="F49">
        <v>91</v>
      </c>
      <c r="G49">
        <v>81</v>
      </c>
      <c r="H49">
        <v>71</v>
      </c>
      <c r="I49">
        <v>61</v>
      </c>
      <c r="J49">
        <v>51</v>
      </c>
      <c r="K49">
        <v>41</v>
      </c>
      <c r="L49">
        <v>31</v>
      </c>
      <c r="M49">
        <v>21</v>
      </c>
      <c r="N49">
        <v>11</v>
      </c>
      <c r="P49" t="s">
        <v>46</v>
      </c>
      <c r="Q49">
        <v>100</v>
      </c>
      <c r="R49">
        <v>91</v>
      </c>
      <c r="S49">
        <v>81</v>
      </c>
      <c r="T49">
        <v>71</v>
      </c>
      <c r="U49">
        <v>61</v>
      </c>
      <c r="V49">
        <v>51</v>
      </c>
      <c r="W49">
        <v>41</v>
      </c>
      <c r="X49">
        <v>31</v>
      </c>
      <c r="Y49">
        <v>21</v>
      </c>
      <c r="Z49">
        <v>11</v>
      </c>
    </row>
    <row r="50" spans="4:26" x14ac:dyDescent="0.25">
      <c r="D50">
        <v>10</v>
      </c>
      <c r="E50" s="6">
        <f>(1-((E49-$D50)*2/255))*(1-Q36-E36)</f>
        <v>0.26494895478852692</v>
      </c>
      <c r="F50" s="6">
        <f t="shared" ref="F50" si="45">(1-((F49-$D50)*2/255))*(1-R36-F36)</f>
        <v>0.32502119169400928</v>
      </c>
      <c r="G50" s="6">
        <f t="shared" ref="G50" si="46">(1-((G49-$D50)*2/255))*(1-S36-G36)</f>
        <v>0.38908960033717627</v>
      </c>
      <c r="H50" s="6">
        <f t="shared" ref="H50" si="47">(1-((H49-$D50)*2/255))*(1-T36-H36)</f>
        <v>0.44922790942318086</v>
      </c>
      <c r="I50" s="6">
        <f t="shared" ref="I50" si="48">(1-((I49-$D50)*2/255))*(1-U36-I36)</f>
        <v>0.50359055742908154</v>
      </c>
      <c r="J50" s="6">
        <f t="shared" ref="J50" si="49">(1-((J49-$D50)*2/255))*(1-V36-J36)</f>
        <v>0.5489806134762425</v>
      </c>
      <c r="K50" s="6">
        <f t="shared" ref="K50" si="50">(1-((K49-$D50)*2/255))*(1-W36-K36)</f>
        <v>0.57935937158408146</v>
      </c>
      <c r="L50" s="6">
        <f t="shared" ref="L50" si="51">(1-((L49-$D50)*2/255))*(1-X36-L36)</f>
        <v>0.58187353466074121</v>
      </c>
      <c r="M50" s="6">
        <f t="shared" ref="M50" si="52">(1-((M49-$D50)*2/255))*(1-Y36-M36)</f>
        <v>0.52389463589806362</v>
      </c>
      <c r="N50" s="6">
        <f t="shared" ref="N50" si="53">(1-((N49-$D50)*2/255))*(1-Z36-N36)</f>
        <v>0.29472233337779563</v>
      </c>
      <c r="P50">
        <v>10</v>
      </c>
      <c r="Q50" s="6">
        <f>1-E36-Q36-E50</f>
        <v>0.63587749149246475</v>
      </c>
      <c r="R50" s="6">
        <f>1-F36-R36-F50</f>
        <v>0.56616594682182253</v>
      </c>
      <c r="S50" s="6">
        <f t="shared" ref="S50:S57" si="54">1-G36-S36-G50</f>
        <v>0.48894445352105337</v>
      </c>
      <c r="T50" s="6">
        <f t="shared" ref="T50:T56" si="55">1-H36-T36-H50</f>
        <v>0.41207372142577509</v>
      </c>
      <c r="U50" s="6">
        <f t="shared" ref="U50:U55" si="56">1-I36-U36-I50</f>
        <v>0.33572703828605432</v>
      </c>
      <c r="V50" s="6">
        <f t="shared" ref="V50:V54" si="57">1-J36-V36-J50</f>
        <v>0.26021046419105132</v>
      </c>
      <c r="W50" s="6">
        <f t="shared" ref="W50:W53" si="58">1-K36-W36-K50</f>
        <v>0.18611544579385009</v>
      </c>
      <c r="X50" s="6">
        <f t="shared" ref="X50:X52" si="59">1-L36-X36-L50</f>
        <v>0.11473562655282221</v>
      </c>
      <c r="Y50" s="6">
        <f t="shared" ref="Y50:Y51" si="60">1-M36-Y36-M50</f>
        <v>4.9466446307971812E-2</v>
      </c>
      <c r="Z50" s="6">
        <f t="shared" ref="Z50" si="61">1-N36-Z36-N50</f>
        <v>2.3298208172157775E-3</v>
      </c>
    </row>
    <row r="51" spans="4:26" x14ac:dyDescent="0.25">
      <c r="D51">
        <v>20</v>
      </c>
      <c r="E51" s="6">
        <f>(1-((E49-$D51)*2/255))*(1-Q37-E37)</f>
        <v>0.30010893246187365</v>
      </c>
      <c r="F51" s="6">
        <f t="shared" ref="F51" si="62">(1-((F49-$D51)*2/255))*(1-R37-F37)</f>
        <v>0.34890629898579018</v>
      </c>
      <c r="G51" s="6">
        <f t="shared" ref="G51" si="63">(1-((G49-$D51)*2/255))*(1-S37-G37)</f>
        <v>0.39783604452466209</v>
      </c>
      <c r="H51" s="6">
        <f t="shared" ref="H51" si="64">(1-((H49-$D51)*2/255))*(1-T37-H37)</f>
        <v>0.43914986112788312</v>
      </c>
      <c r="I51" s="6">
        <f t="shared" ref="I51" si="65">(1-((I49-$D51)*2/255))*(1-U37-I37)</f>
        <v>0.46955599188311203</v>
      </c>
      <c r="J51" s="6">
        <f t="shared" ref="J51" si="66">(1-((J49-$D51)*2/255))*(1-V37-J37)</f>
        <v>0.48360541598111173</v>
      </c>
      <c r="K51" s="6">
        <f t="shared" ref="K51" si="67">(1-((K49-$D51)*2/255))*(1-W37-K37)</f>
        <v>0.47163475978943042</v>
      </c>
      <c r="L51" s="6">
        <f t="shared" ref="L51" si="68">(1-((L49-$D51)*2/255))*(1-X37-L37)</f>
        <v>0.41488266202290225</v>
      </c>
      <c r="M51" s="6">
        <f t="shared" ref="M51" si="69">(1-((M49-$D51)*2/255))*(1-Y37-M37)</f>
        <v>0.2720906089979121</v>
      </c>
      <c r="N51" s="7"/>
      <c r="P51">
        <v>20</v>
      </c>
      <c r="Q51" s="6">
        <f t="shared" ref="Q51:Q58" si="70">1-E37-Q37-E51</f>
        <v>0.50544662309368193</v>
      </c>
      <c r="R51" s="6">
        <f t="shared" ref="R51:R58" si="71">1-F37-R37-F51</f>
        <v>0.4384486235042675</v>
      </c>
      <c r="S51" s="6">
        <f t="shared" si="54"/>
        <v>0.36493231151886313</v>
      </c>
      <c r="T51" s="6">
        <f t="shared" si="55"/>
        <v>0.29276657408525542</v>
      </c>
      <c r="U51" s="6">
        <f t="shared" si="56"/>
        <v>0.22256411175962532</v>
      </c>
      <c r="V51" s="6">
        <f t="shared" si="57"/>
        <v>0.15535510772450212</v>
      </c>
      <c r="W51" s="6">
        <f t="shared" si="58"/>
        <v>9.2998403338761026E-2</v>
      </c>
      <c r="X51" s="6">
        <f t="shared" si="59"/>
        <v>3.9173470233922147E-2</v>
      </c>
      <c r="Y51" s="6">
        <f t="shared" si="60"/>
        <v>2.1509139051218429E-3</v>
      </c>
      <c r="Z51" s="7"/>
    </row>
    <row r="52" spans="4:26" x14ac:dyDescent="0.25">
      <c r="D52">
        <v>30</v>
      </c>
      <c r="E52" s="6">
        <f>(1-((E49-$D52)*2/255))*(1-Q38-E38)</f>
        <v>0.32289128669219158</v>
      </c>
      <c r="F52" s="6">
        <f t="shared" ref="F52" si="72">(1-((F49-$D52)*2/255))*(1-R38-F38)</f>
        <v>0.36019263657925427</v>
      </c>
      <c r="G52" s="6">
        <f t="shared" ref="G52" si="73">(1-((G49-$D52)*2/255))*(1-S38-G38)</f>
        <v>0.39401022644265887</v>
      </c>
      <c r="H52" s="6">
        <f t="shared" ref="H52" si="74">(1-((H49-$D52)*2/255))*(1-T38-H38)</f>
        <v>0.41706137998773668</v>
      </c>
      <c r="I52" s="6">
        <f t="shared" ref="I52" si="75">(1-((I49-$D52)*2/255))*(1-U38-I38)</f>
        <v>0.42508979923330287</v>
      </c>
      <c r="J52" s="6">
        <f t="shared" ref="J52" si="76">(1-((J49-$D52)*2/255))*(1-V38-J38)</f>
        <v>0.4113451141773582</v>
      </c>
      <c r="K52" s="6">
        <f t="shared" ref="K52" si="77">(1-((K49-$D52)*2/255))*(1-W38-K38)</f>
        <v>0.36451139868762422</v>
      </c>
      <c r="L52" s="6">
        <f t="shared" ref="L52" si="78">(1-((L49-$D52)*2/255))*(1-X38-L38)</f>
        <v>0.26423742299929914</v>
      </c>
      <c r="M52" s="7"/>
      <c r="N52" s="7"/>
      <c r="P52">
        <v>30</v>
      </c>
      <c r="Q52" s="6">
        <f t="shared" si="70"/>
        <v>0.39308504466875505</v>
      </c>
      <c r="R52" s="6">
        <f t="shared" si="71"/>
        <v>0.33040226814036866</v>
      </c>
      <c r="S52" s="6">
        <f t="shared" si="54"/>
        <v>0.2626734842951059</v>
      </c>
      <c r="T52" s="6">
        <f t="shared" si="55"/>
        <v>0.19768227259534338</v>
      </c>
      <c r="U52" s="6">
        <f t="shared" si="56"/>
        <v>0.13655734483142373</v>
      </c>
      <c r="V52" s="6">
        <f t="shared" si="57"/>
        <v>8.1110304203986128E-2</v>
      </c>
      <c r="W52" s="6">
        <f t="shared" si="58"/>
        <v>3.4417385283810054E-2</v>
      </c>
      <c r="X52" s="6">
        <f t="shared" si="59"/>
        <v>2.0888333833936623E-3</v>
      </c>
      <c r="Y52" s="7"/>
      <c r="Z52" s="7"/>
    </row>
    <row r="53" spans="4:26" x14ac:dyDescent="0.25">
      <c r="D53">
        <v>40</v>
      </c>
      <c r="E53" s="6">
        <f>(1-((E49-$D53)*2/255))*(1-Q39-E39)</f>
        <v>0.33493397358943577</v>
      </c>
      <c r="F53" s="6">
        <f t="shared" ref="F53" si="79">(1-((F49-$D53)*2/255))*(1-R39-F39)</f>
        <v>0.36085309713886138</v>
      </c>
      <c r="G53" s="6">
        <f t="shared" ref="G53" si="80">(1-((G49-$D53)*2/255))*(1-S39-G39)</f>
        <v>0.38001609768967348</v>
      </c>
      <c r="H53" s="6">
        <f t="shared" ref="H53" si="81">(1-((H49-$D53)*2/255))*(1-T39-H39)</f>
        <v>0.38583352828185902</v>
      </c>
      <c r="I53" s="6">
        <f t="shared" ref="I53" si="82">(1-((I49-$D53)*2/255))*(1-U39-I39)</f>
        <v>0.37347088232410897</v>
      </c>
      <c r="J53" s="6">
        <f t="shared" ref="J53" si="83">(1-((J49-$D53)*2/255))*(1-V39-J39)</f>
        <v>0.33554392171069608</v>
      </c>
      <c r="K53" s="6">
        <f t="shared" ref="K53" si="84">(1-((K49-$D53)*2/255))*(1-W39-K39)</f>
        <v>0.26025026075054319</v>
      </c>
      <c r="L53" s="7"/>
      <c r="M53" s="7"/>
      <c r="N53" s="7"/>
      <c r="P53">
        <v>40</v>
      </c>
      <c r="Q53" s="6">
        <f t="shared" si="70"/>
        <v>0.29771908763505406</v>
      </c>
      <c r="R53" s="6">
        <f t="shared" si="71"/>
        <v>0.24056873142590751</v>
      </c>
      <c r="S53" s="6">
        <f t="shared" si="54"/>
        <v>0.18012323705522093</v>
      </c>
      <c r="T53" s="6">
        <f t="shared" si="55"/>
        <v>0.12394652203873191</v>
      </c>
      <c r="U53" s="6">
        <f t="shared" si="56"/>
        <v>7.3642145810387638E-2</v>
      </c>
      <c r="V53" s="6">
        <f t="shared" si="57"/>
        <v>3.1682258702297517E-2</v>
      </c>
      <c r="W53" s="6">
        <f t="shared" si="58"/>
        <v>2.0573143142335604E-3</v>
      </c>
      <c r="X53" s="7"/>
      <c r="Y53" s="7"/>
      <c r="Z53" s="7"/>
    </row>
    <row r="54" spans="4:26" x14ac:dyDescent="0.25">
      <c r="D54">
        <v>50</v>
      </c>
      <c r="E54" s="6">
        <f>(1-((E49-$D54)*2/255))*(1-Q40-E40)</f>
        <v>0.33769063180827891</v>
      </c>
      <c r="F54" s="6">
        <f t="shared" ref="F54" si="85">(1-((F49-$D54)*2/255))*(1-R40-F40)</f>
        <v>0.35254134650188235</v>
      </c>
      <c r="G54" s="6">
        <f t="shared" ref="G54" si="86">(1-((G49-$D54)*2/255))*(1-S40-G40)</f>
        <v>0.35772470867025208</v>
      </c>
      <c r="H54" s="6">
        <f t="shared" ref="H54" si="87">(1-((H49-$D54)*2/255))*(1-T40-H40)</f>
        <v>0.34750197873015742</v>
      </c>
      <c r="I54" s="6">
        <f t="shared" ref="I54" si="88">(1-((I49-$D54)*2/255))*(1-U40-I40)</f>
        <v>0.3167374051316818</v>
      </c>
      <c r="J54" s="6">
        <f t="shared" ref="J54" si="89">(1-((J49-$D54)*2/255))*(1-V40-J40)</f>
        <v>0.25783823577465498</v>
      </c>
      <c r="K54" s="7"/>
      <c r="L54" s="7"/>
      <c r="M54" s="7"/>
      <c r="N54" s="7"/>
      <c r="P54">
        <v>50</v>
      </c>
      <c r="Q54" s="6">
        <f t="shared" si="70"/>
        <v>0.21786492374727667</v>
      </c>
      <c r="R54" s="6">
        <f t="shared" si="71"/>
        <v>0.16710052261938918</v>
      </c>
      <c r="S54" s="6">
        <f t="shared" si="54"/>
        <v>0.1149167457904437</v>
      </c>
      <c r="T54" s="6">
        <f t="shared" si="55"/>
        <v>6.8521516932707138E-2</v>
      </c>
      <c r="U54" s="6">
        <f t="shared" si="56"/>
        <v>2.9906536106853954E-2</v>
      </c>
      <c r="V54" s="6">
        <f t="shared" si="57"/>
        <v>2.0382469231197686E-3</v>
      </c>
      <c r="W54" s="7"/>
      <c r="X54" s="7"/>
      <c r="Y54" s="7"/>
      <c r="Z54" s="7"/>
    </row>
    <row r="55" spans="4:26" x14ac:dyDescent="0.25">
      <c r="D55">
        <v>60</v>
      </c>
      <c r="E55" s="6">
        <f>(1-((E49-$D55)*2/255))*(1-Q41-E41)</f>
        <v>0.33241421568627449</v>
      </c>
      <c r="F55" s="6">
        <f t="shared" ref="F55" si="90">(1-((F49-$D55)*2/255))*(1-R41-F41)</f>
        <v>0.33662317872195147</v>
      </c>
      <c r="G55" s="6">
        <f t="shared" ref="G55" si="91">(1-((G49-$D55)*2/255))*(1-S41-G41)</f>
        <v>0.32859691635821375</v>
      </c>
      <c r="H55" s="6">
        <f t="shared" ref="H55" si="92">(1-((H49-$D55)*2/255))*(1-T41-H41)</f>
        <v>0.30354577353346796</v>
      </c>
      <c r="I55" s="6">
        <f t="shared" ref="I55" si="93">(1-((I49-$D55)*2/255))*(1-U41-I41)</f>
        <v>0.25622191776785852</v>
      </c>
      <c r="J55" s="7"/>
      <c r="K55" s="7"/>
      <c r="L55" s="7"/>
      <c r="M55" s="7"/>
      <c r="N55" s="7"/>
      <c r="P55">
        <v>60</v>
      </c>
      <c r="Q55" s="6">
        <f t="shared" si="70"/>
        <v>0.15196078431372551</v>
      </c>
      <c r="R55" s="6">
        <f t="shared" si="71"/>
        <v>0.10813801596249217</v>
      </c>
      <c r="S55" s="6">
        <f t="shared" si="54"/>
        <v>6.4793758155140768E-2</v>
      </c>
      <c r="T55" s="6">
        <f t="shared" si="55"/>
        <v>2.8660974325048494E-2</v>
      </c>
      <c r="U55" s="6">
        <f t="shared" si="56"/>
        <v>2.0254697056746873E-3</v>
      </c>
      <c r="V55" s="7"/>
      <c r="W55" s="7"/>
      <c r="X55" s="7"/>
      <c r="Y55" s="7"/>
      <c r="Z55" s="7"/>
    </row>
    <row r="56" spans="4:26" x14ac:dyDescent="0.25">
      <c r="D56">
        <v>70</v>
      </c>
      <c r="E56" s="6">
        <f>(1-((E49-$D56)*2/255))*(1-Q42-E42)</f>
        <v>0.32017097496438024</v>
      </c>
      <c r="F56" s="6">
        <f t="shared" ref="F56" si="94">(1-((F49-$D56)*2/255))*(1-R42-F42)</f>
        <v>0.31422217280106751</v>
      </c>
      <c r="G56" s="6">
        <f t="shared" ref="G56" si="95">(1-((G49-$D56)*2/255))*(1-S42-G42)</f>
        <v>0.2937819204696045</v>
      </c>
      <c r="H56" s="6">
        <f t="shared" ref="H56" si="96">(1-((H49-$D56)*2/255))*(1-T42-H42)</f>
        <v>0.25506331298678114</v>
      </c>
      <c r="I56" s="7"/>
      <c r="J56" s="7"/>
      <c r="K56" s="7"/>
      <c r="L56" s="7"/>
      <c r="M56" s="7"/>
      <c r="N56" s="7"/>
      <c r="P56">
        <v>70</v>
      </c>
      <c r="Q56" s="6">
        <f t="shared" si="70"/>
        <v>9.8514146142886228E-2</v>
      </c>
      <c r="R56" s="6">
        <f t="shared" si="71"/>
        <v>6.1959301679083756E-2</v>
      </c>
      <c r="S56" s="6">
        <f t="shared" si="54"/>
        <v>2.7739065452065725E-2</v>
      </c>
      <c r="T56" s="6">
        <f t="shared" si="55"/>
        <v>2.0163107745990172E-3</v>
      </c>
      <c r="U56" s="7"/>
      <c r="V56" s="7"/>
      <c r="W56" s="7"/>
      <c r="X56" s="7"/>
      <c r="Y56" s="7"/>
      <c r="Z56" s="7"/>
    </row>
    <row r="57" spans="4:26" x14ac:dyDescent="0.25">
      <c r="D57">
        <v>80</v>
      </c>
      <c r="E57" s="6">
        <f>(1-((E49-$D57)*2/255))*(1-Q43-E43)</f>
        <v>0.30186395545872674</v>
      </c>
      <c r="F57" s="6">
        <f t="shared" ref="F57" si="97">(1-((F49-$D57)*2/255))*(1-R43-F43)</f>
        <v>0.28626378084491899</v>
      </c>
      <c r="G57" s="6">
        <f t="shared" ref="G57" si="98">(1-((G49-$D57)*2/255))*(1-S43-G43)</f>
        <v>0.25419211162725963</v>
      </c>
      <c r="H57" s="7"/>
      <c r="I57" s="7"/>
      <c r="J57" s="7"/>
      <c r="K57" s="7"/>
      <c r="L57" s="7"/>
      <c r="M57" s="7"/>
      <c r="N57" s="7"/>
      <c r="P57">
        <v>80</v>
      </c>
      <c r="Q57" s="6">
        <f t="shared" si="70"/>
        <v>5.6160735899297987E-2</v>
      </c>
      <c r="R57" s="6">
        <f t="shared" si="71"/>
        <v>2.7029198191365733E-2</v>
      </c>
      <c r="S57" s="6">
        <f t="shared" si="54"/>
        <v>2.0094238073300463E-3</v>
      </c>
      <c r="T57" s="7"/>
      <c r="U57" s="7"/>
      <c r="V57" s="7"/>
      <c r="W57" s="7"/>
      <c r="X57" s="7"/>
      <c r="Y57" s="7"/>
      <c r="Z57" s="7"/>
    </row>
    <row r="58" spans="4:26" x14ac:dyDescent="0.25">
      <c r="D58">
        <v>90</v>
      </c>
      <c r="E58" s="6">
        <f>(1-((E49-$D58)*2/255))*(1-Q44-E44)</f>
        <v>0.27825756341317698</v>
      </c>
      <c r="F58" s="6">
        <f>(1-((F49-$D58)*2/255))*(1-R44-F44)</f>
        <v>0.25351317414118058</v>
      </c>
      <c r="G58" s="7"/>
      <c r="H58" s="7"/>
      <c r="I58" s="7"/>
      <c r="J58" s="7"/>
      <c r="K58" s="7"/>
      <c r="L58" s="7"/>
      <c r="M58" s="7"/>
      <c r="N58" s="7"/>
      <c r="P58">
        <v>90</v>
      </c>
      <c r="Q58" s="6">
        <f t="shared" si="70"/>
        <v>2.3681494758568289E-2</v>
      </c>
      <c r="R58" s="6">
        <f t="shared" si="71"/>
        <v>2.004056712578417E-3</v>
      </c>
      <c r="S58" s="7"/>
      <c r="T58" s="7"/>
      <c r="U58" s="7"/>
      <c r="V58" s="7"/>
      <c r="W58" s="7"/>
      <c r="X58" s="7"/>
      <c r="Y58" s="7"/>
      <c r="Z58" s="7"/>
    </row>
    <row r="59" spans="4:26" x14ac:dyDescent="0.25">
      <c r="D59">
        <v>100</v>
      </c>
      <c r="E59" s="7"/>
      <c r="F59" s="7"/>
      <c r="G59" s="7"/>
      <c r="H59" s="7"/>
      <c r="I59" s="7"/>
      <c r="J59" s="7"/>
      <c r="K59" s="7"/>
      <c r="L59" s="7"/>
      <c r="M59" s="7"/>
      <c r="N59" s="7"/>
      <c r="P59">
        <v>100</v>
      </c>
      <c r="Q59" s="7"/>
      <c r="R59" s="7"/>
      <c r="S59" s="7"/>
      <c r="T59" s="7"/>
      <c r="U59" s="7"/>
      <c r="V59" s="7"/>
      <c r="W59" s="7"/>
      <c r="X59" s="7"/>
      <c r="Y59" s="7"/>
      <c r="Z59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Obéissance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Amras Anárion</dc:creator>
  <cp:lastModifiedBy>Amras Anárion</cp:lastModifiedBy>
  <dcterms:created xsi:type="dcterms:W3CDTF">2019-07-16T19:30:07Z</dcterms:created>
  <dcterms:modified xsi:type="dcterms:W3CDTF">2019-08-21T13:06:29Z</dcterms:modified>
</cp:coreProperties>
</file>